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802\Downloads\"/>
    </mc:Choice>
  </mc:AlternateContent>
  <bookViews>
    <workbookView xWindow="0" yWindow="0" windowWidth="17832" windowHeight="8520" tabRatio="705"/>
  </bookViews>
  <sheets>
    <sheet name="使い方" sheetId="9" r:id="rId1"/>
    <sheet name="①常勤職員用（常勤40時間又は32時間フルタイム）割合タイプ" sheetId="1" r:id="rId2"/>
    <sheet name="②常勤職員用（フルタイム）時間・日数タイプ" sheetId="2" r:id="rId3"/>
    <sheet name="③非常勤職員用（パート・アルバイト）時間タイプ" sheetId="8" r:id="rId4"/>
    <sheet name="④非常勤職員用（パート・アルバイト）割合タイプ" sheetId="3" r:id="rId5"/>
    <sheet name="集計結果（調査票様式）" sheetId="6" r:id="rId6"/>
  </sheets>
  <definedNames>
    <definedName name="_xlnm.Print_Titles" localSheetId="0">使い方!$1:$2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33" i="2" l="1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2" i="2"/>
  <c r="AD11" i="2"/>
  <c r="AD33" i="3"/>
  <c r="AD32" i="3"/>
  <c r="AD31" i="3"/>
  <c r="AD30" i="3"/>
  <c r="AD29" i="3"/>
  <c r="AD28" i="3"/>
  <c r="AD27" i="3"/>
  <c r="AD26" i="3"/>
  <c r="AD25" i="3"/>
  <c r="AD24" i="3"/>
  <c r="AD23" i="3"/>
  <c r="AD22" i="3"/>
  <c r="AD21" i="3"/>
  <c r="AD20" i="3"/>
  <c r="AD19" i="3"/>
  <c r="AD18" i="3"/>
  <c r="AD17" i="3"/>
  <c r="AD16" i="3"/>
  <c r="AD15" i="3"/>
  <c r="AD14" i="3"/>
  <c r="AD12" i="3"/>
  <c r="AD11" i="3"/>
  <c r="AB12" i="8"/>
  <c r="AB13" i="8"/>
  <c r="AB14" i="8"/>
  <c r="AB15" i="8"/>
  <c r="AB16" i="8"/>
  <c r="AB17" i="8"/>
  <c r="AB18" i="8"/>
  <c r="AB19" i="8"/>
  <c r="AB20" i="8"/>
  <c r="AB21" i="8"/>
  <c r="AB22" i="8"/>
  <c r="AB23" i="8"/>
  <c r="AB24" i="8"/>
  <c r="AB25" i="8"/>
  <c r="AB26" i="8"/>
  <c r="AB27" i="8"/>
  <c r="AB28" i="8"/>
  <c r="AB29" i="8"/>
  <c r="AB30" i="8"/>
  <c r="AB31" i="8"/>
  <c r="AB32" i="8"/>
  <c r="AB33" i="8"/>
  <c r="AB11" i="8"/>
  <c r="AC33" i="8"/>
  <c r="AC32" i="8"/>
  <c r="AC31" i="8"/>
  <c r="AC30" i="8"/>
  <c r="AC29" i="8"/>
  <c r="AC28" i="8"/>
  <c r="AC27" i="8"/>
  <c r="AC26" i="8"/>
  <c r="AC25" i="8"/>
  <c r="AC24" i="8"/>
  <c r="AC23" i="8"/>
  <c r="AC22" i="8"/>
  <c r="AC21" i="8"/>
  <c r="AC20" i="8"/>
  <c r="AC19" i="8"/>
  <c r="AC18" i="8"/>
  <c r="AC17" i="8"/>
  <c r="AC16" i="8"/>
  <c r="AC15" i="8"/>
  <c r="AC14" i="8"/>
  <c r="AC12" i="8"/>
  <c r="AC11" i="8"/>
  <c r="A16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2" i="1"/>
  <c r="AD11" i="1"/>
  <c r="G6" i="2" l="1"/>
  <c r="E13" i="8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12" i="1"/>
  <c r="AC13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11" i="1"/>
  <c r="K33" i="3" l="1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G39" i="3" s="1"/>
  <c r="K13" i="3"/>
  <c r="K12" i="3"/>
  <c r="K11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2" i="8"/>
  <c r="E11" i="8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AC19" i="2" s="1"/>
  <c r="E18" i="2"/>
  <c r="AC18" i="2" s="1"/>
  <c r="E17" i="2"/>
  <c r="AC17" i="2" s="1"/>
  <c r="E16" i="2"/>
  <c r="AC16" i="2" s="1"/>
  <c r="E15" i="2"/>
  <c r="AC15" i="2" s="1"/>
  <c r="E14" i="2"/>
  <c r="AC14" i="2" s="1"/>
  <c r="E13" i="2"/>
  <c r="E12" i="2"/>
  <c r="E11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33" i="1" l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AC19" i="1" s="1"/>
  <c r="E18" i="1"/>
  <c r="AC18" i="1" s="1"/>
  <c r="E17" i="1"/>
  <c r="AC17" i="1" s="1"/>
  <c r="E16" i="1"/>
  <c r="AC16" i="1" s="1"/>
  <c r="E15" i="1"/>
  <c r="AC15" i="1" s="1"/>
  <c r="E14" i="1"/>
  <c r="AC14" i="1" s="1"/>
  <c r="E13" i="1"/>
  <c r="E12" i="1"/>
  <c r="E11" i="1"/>
  <c r="G39" i="1" l="1"/>
  <c r="AI14" i="3"/>
  <c r="AA15" i="1"/>
  <c r="AI33" i="3"/>
  <c r="AH33" i="3"/>
  <c r="AG33" i="3"/>
  <c r="AF33" i="3"/>
  <c r="AE33" i="3"/>
  <c r="AB33" i="3"/>
  <c r="AA33" i="3"/>
  <c r="Z33" i="3"/>
  <c r="Y33" i="3"/>
  <c r="X33" i="3"/>
  <c r="AI32" i="3"/>
  <c r="AH32" i="3"/>
  <c r="AG32" i="3"/>
  <c r="AF32" i="3"/>
  <c r="AE32" i="3"/>
  <c r="AB32" i="3"/>
  <c r="AA32" i="3"/>
  <c r="Z32" i="3"/>
  <c r="Y32" i="3"/>
  <c r="X32" i="3"/>
  <c r="AI31" i="3"/>
  <c r="AH31" i="3"/>
  <c r="AG31" i="3"/>
  <c r="AF31" i="3"/>
  <c r="AE31" i="3"/>
  <c r="AB31" i="3"/>
  <c r="AA31" i="3"/>
  <c r="Z31" i="3"/>
  <c r="Y31" i="3"/>
  <c r="X31" i="3"/>
  <c r="AI30" i="3"/>
  <c r="AH30" i="3"/>
  <c r="AG30" i="3"/>
  <c r="AF30" i="3"/>
  <c r="AE30" i="3"/>
  <c r="AB30" i="3"/>
  <c r="AA30" i="3"/>
  <c r="Z30" i="3"/>
  <c r="Y30" i="3"/>
  <c r="X30" i="3"/>
  <c r="AI29" i="3"/>
  <c r="AH29" i="3"/>
  <c r="AG29" i="3"/>
  <c r="AF29" i="3"/>
  <c r="AE29" i="3"/>
  <c r="AB29" i="3"/>
  <c r="AA29" i="3"/>
  <c r="Z29" i="3"/>
  <c r="Y29" i="3"/>
  <c r="X29" i="3"/>
  <c r="AI28" i="3"/>
  <c r="AH28" i="3"/>
  <c r="AG28" i="3"/>
  <c r="AF28" i="3"/>
  <c r="AE28" i="3"/>
  <c r="AB28" i="3"/>
  <c r="AA28" i="3"/>
  <c r="Z28" i="3"/>
  <c r="Y28" i="3"/>
  <c r="X28" i="3"/>
  <c r="AI27" i="3"/>
  <c r="AH27" i="3"/>
  <c r="AG27" i="3"/>
  <c r="AF27" i="3"/>
  <c r="AE27" i="3"/>
  <c r="AB27" i="3"/>
  <c r="AA27" i="3"/>
  <c r="Z27" i="3"/>
  <c r="Y27" i="3"/>
  <c r="X27" i="3"/>
  <c r="AI26" i="3"/>
  <c r="AH26" i="3"/>
  <c r="AG26" i="3"/>
  <c r="AF26" i="3"/>
  <c r="AE26" i="3"/>
  <c r="AB26" i="3"/>
  <c r="AA26" i="3"/>
  <c r="Z26" i="3"/>
  <c r="Y26" i="3"/>
  <c r="X26" i="3"/>
  <c r="AI25" i="3"/>
  <c r="AH25" i="3"/>
  <c r="AG25" i="3"/>
  <c r="AF25" i="3"/>
  <c r="AE25" i="3"/>
  <c r="AB25" i="3"/>
  <c r="AA25" i="3"/>
  <c r="Z25" i="3"/>
  <c r="Y25" i="3"/>
  <c r="X25" i="3"/>
  <c r="AI24" i="3"/>
  <c r="AH24" i="3"/>
  <c r="AG24" i="3"/>
  <c r="AF24" i="3"/>
  <c r="AE24" i="3"/>
  <c r="AB24" i="3"/>
  <c r="AA24" i="3"/>
  <c r="Z24" i="3"/>
  <c r="Y24" i="3"/>
  <c r="X24" i="3"/>
  <c r="AI23" i="3"/>
  <c r="AH23" i="3"/>
  <c r="AG23" i="3"/>
  <c r="AF23" i="3"/>
  <c r="AE23" i="3"/>
  <c r="AB23" i="3"/>
  <c r="AA23" i="3"/>
  <c r="Z23" i="3"/>
  <c r="Y23" i="3"/>
  <c r="X23" i="3"/>
  <c r="AI22" i="3"/>
  <c r="AH22" i="3"/>
  <c r="AG22" i="3"/>
  <c r="AF22" i="3"/>
  <c r="AE22" i="3"/>
  <c r="AB22" i="3"/>
  <c r="AA22" i="3"/>
  <c r="Z22" i="3"/>
  <c r="Y22" i="3"/>
  <c r="X22" i="3"/>
  <c r="AI21" i="3"/>
  <c r="AH21" i="3"/>
  <c r="AG21" i="3"/>
  <c r="AF21" i="3"/>
  <c r="AE21" i="3"/>
  <c r="AB21" i="3"/>
  <c r="AA21" i="3"/>
  <c r="Z21" i="3"/>
  <c r="Y21" i="3"/>
  <c r="X21" i="3"/>
  <c r="AI20" i="3"/>
  <c r="AH20" i="3"/>
  <c r="AG20" i="3"/>
  <c r="AF20" i="3"/>
  <c r="AE20" i="3"/>
  <c r="AB20" i="3"/>
  <c r="AA20" i="3"/>
  <c r="Z20" i="3"/>
  <c r="Y20" i="3"/>
  <c r="X20" i="3"/>
  <c r="AI19" i="3"/>
  <c r="AH19" i="3"/>
  <c r="AG19" i="3"/>
  <c r="AF19" i="3"/>
  <c r="AE19" i="3"/>
  <c r="AB19" i="3"/>
  <c r="AA19" i="3"/>
  <c r="Z19" i="3"/>
  <c r="Y19" i="3"/>
  <c r="X19" i="3"/>
  <c r="AI18" i="3"/>
  <c r="AH18" i="3"/>
  <c r="AG18" i="3"/>
  <c r="AF18" i="3"/>
  <c r="AE18" i="3"/>
  <c r="AB18" i="3"/>
  <c r="AA18" i="3"/>
  <c r="Z18" i="3"/>
  <c r="Y18" i="3"/>
  <c r="X18" i="3"/>
  <c r="AI17" i="3"/>
  <c r="AG17" i="3"/>
  <c r="AF17" i="3"/>
  <c r="AE17" i="3"/>
  <c r="AB17" i="3"/>
  <c r="Z17" i="3"/>
  <c r="Y17" i="3"/>
  <c r="X17" i="3"/>
  <c r="AH16" i="3"/>
  <c r="AG16" i="3"/>
  <c r="AF16" i="3"/>
  <c r="AE16" i="3"/>
  <c r="AA16" i="3"/>
  <c r="Z16" i="3"/>
  <c r="Y16" i="3"/>
  <c r="X16" i="3"/>
  <c r="AI15" i="3"/>
  <c r="AH15" i="3"/>
  <c r="AF15" i="3"/>
  <c r="AE15" i="3"/>
  <c r="AB15" i="3"/>
  <c r="AA15" i="3"/>
  <c r="Y15" i="3"/>
  <c r="X15" i="3"/>
  <c r="AG14" i="3"/>
  <c r="AF14" i="3"/>
  <c r="AE14" i="3"/>
  <c r="Z14" i="3"/>
  <c r="Y14" i="3"/>
  <c r="X14" i="3"/>
  <c r="J73" i="8"/>
  <c r="Q73" i="8" s="1"/>
  <c r="I73" i="8"/>
  <c r="P73" i="8" s="1"/>
  <c r="H73" i="8"/>
  <c r="G73" i="8"/>
  <c r="N73" i="8" s="1"/>
  <c r="F73" i="8"/>
  <c r="J72" i="8"/>
  <c r="Q72" i="8" s="1"/>
  <c r="I72" i="8"/>
  <c r="P72" i="8" s="1"/>
  <c r="H72" i="8"/>
  <c r="G72" i="8"/>
  <c r="N72" i="8" s="1"/>
  <c r="F72" i="8"/>
  <c r="J71" i="8"/>
  <c r="Q71" i="8" s="1"/>
  <c r="I71" i="8"/>
  <c r="P71" i="8" s="1"/>
  <c r="H71" i="8"/>
  <c r="G71" i="8"/>
  <c r="N71" i="8" s="1"/>
  <c r="F71" i="8"/>
  <c r="J70" i="8"/>
  <c r="Q70" i="8" s="1"/>
  <c r="I70" i="8"/>
  <c r="P70" i="8" s="1"/>
  <c r="H70" i="8"/>
  <c r="O70" i="8" s="1"/>
  <c r="G70" i="8"/>
  <c r="N70" i="8" s="1"/>
  <c r="F70" i="8"/>
  <c r="J69" i="8"/>
  <c r="Q69" i="8" s="1"/>
  <c r="I69" i="8"/>
  <c r="P69" i="8" s="1"/>
  <c r="H69" i="8"/>
  <c r="G69" i="8"/>
  <c r="N69" i="8" s="1"/>
  <c r="F69" i="8"/>
  <c r="J68" i="8"/>
  <c r="Q68" i="8" s="1"/>
  <c r="I68" i="8"/>
  <c r="P68" i="8" s="1"/>
  <c r="H68" i="8"/>
  <c r="G68" i="8"/>
  <c r="N68" i="8" s="1"/>
  <c r="F68" i="8"/>
  <c r="J67" i="8"/>
  <c r="Q67" i="8" s="1"/>
  <c r="I67" i="8"/>
  <c r="P67" i="8" s="1"/>
  <c r="H67" i="8"/>
  <c r="G67" i="8"/>
  <c r="N67" i="8" s="1"/>
  <c r="F67" i="8"/>
  <c r="J66" i="8"/>
  <c r="Q66" i="8" s="1"/>
  <c r="I66" i="8"/>
  <c r="H66" i="8"/>
  <c r="O66" i="8" s="1"/>
  <c r="G66" i="8"/>
  <c r="N66" i="8" s="1"/>
  <c r="F66" i="8"/>
  <c r="J65" i="8"/>
  <c r="Q65" i="8" s="1"/>
  <c r="I65" i="8"/>
  <c r="H65" i="8"/>
  <c r="U65" i="8" s="1"/>
  <c r="G65" i="8"/>
  <c r="N65" i="8" s="1"/>
  <c r="F65" i="8"/>
  <c r="J64" i="8"/>
  <c r="Q64" i="8" s="1"/>
  <c r="I64" i="8"/>
  <c r="H64" i="8"/>
  <c r="U64" i="8" s="1"/>
  <c r="G64" i="8"/>
  <c r="N64" i="8" s="1"/>
  <c r="F64" i="8"/>
  <c r="J63" i="8"/>
  <c r="W63" i="8" s="1"/>
  <c r="I63" i="8"/>
  <c r="V63" i="8" s="1"/>
  <c r="H63" i="8"/>
  <c r="U63" i="8" s="1"/>
  <c r="G63" i="8"/>
  <c r="T63" i="8" s="1"/>
  <c r="F63" i="8"/>
  <c r="J62" i="8"/>
  <c r="Q62" i="8" s="1"/>
  <c r="I62" i="8"/>
  <c r="P62" i="8" s="1"/>
  <c r="H62" i="8"/>
  <c r="U62" i="8" s="1"/>
  <c r="G62" i="8"/>
  <c r="N62" i="8" s="1"/>
  <c r="F62" i="8"/>
  <c r="J61" i="8"/>
  <c r="Q61" i="8" s="1"/>
  <c r="I61" i="8"/>
  <c r="P61" i="8" s="1"/>
  <c r="H61" i="8"/>
  <c r="U61" i="8" s="1"/>
  <c r="G61" i="8"/>
  <c r="N61" i="8" s="1"/>
  <c r="F61" i="8"/>
  <c r="J60" i="8"/>
  <c r="Q60" i="8" s="1"/>
  <c r="I60" i="8"/>
  <c r="P60" i="8" s="1"/>
  <c r="H60" i="8"/>
  <c r="U60" i="8" s="1"/>
  <c r="G60" i="8"/>
  <c r="F60" i="8"/>
  <c r="J59" i="8"/>
  <c r="Q59" i="8" s="1"/>
  <c r="I59" i="8"/>
  <c r="P59" i="8" s="1"/>
  <c r="H59" i="8"/>
  <c r="O59" i="8" s="1"/>
  <c r="G59" i="8"/>
  <c r="T59" i="8" s="1"/>
  <c r="F59" i="8"/>
  <c r="J58" i="8"/>
  <c r="W58" i="8" s="1"/>
  <c r="I58" i="8"/>
  <c r="P58" i="8" s="1"/>
  <c r="H58" i="8"/>
  <c r="O58" i="8" s="1"/>
  <c r="G58" i="8"/>
  <c r="T58" i="8" s="1"/>
  <c r="F58" i="8"/>
  <c r="J57" i="8"/>
  <c r="W57" i="8" s="1"/>
  <c r="G57" i="8"/>
  <c r="T57" i="8" s="1"/>
  <c r="F57" i="8"/>
  <c r="J56" i="8"/>
  <c r="I56" i="8"/>
  <c r="P56" i="8" s="1"/>
  <c r="H56" i="8"/>
  <c r="F56" i="8"/>
  <c r="J55" i="8"/>
  <c r="I55" i="8"/>
  <c r="H55" i="8"/>
  <c r="U55" i="8" s="1"/>
  <c r="A55" i="8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J54" i="8"/>
  <c r="H54" i="8"/>
  <c r="U54" i="8" s="1"/>
  <c r="G54" i="8"/>
  <c r="N54" i="8" s="1"/>
  <c r="F54" i="8"/>
  <c r="C49" i="8"/>
  <c r="C48" i="8"/>
  <c r="C47" i="8"/>
  <c r="C46" i="8"/>
  <c r="D45" i="8"/>
  <c r="C45" i="8"/>
  <c r="D44" i="8"/>
  <c r="C44" i="8"/>
  <c r="D43" i="8"/>
  <c r="C43" i="8"/>
  <c r="A16" i="8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15" i="8"/>
  <c r="AH14" i="1"/>
  <c r="AI33" i="1"/>
  <c r="AH33" i="1"/>
  <c r="AG33" i="1"/>
  <c r="AF33" i="1"/>
  <c r="AE33" i="1"/>
  <c r="AI32" i="1"/>
  <c r="AH32" i="1"/>
  <c r="AG32" i="1"/>
  <c r="AF32" i="1"/>
  <c r="AE32" i="1"/>
  <c r="AI31" i="1"/>
  <c r="AH31" i="1"/>
  <c r="AG31" i="1"/>
  <c r="AF31" i="1"/>
  <c r="AE31" i="1"/>
  <c r="AI30" i="1"/>
  <c r="AH30" i="1"/>
  <c r="AG30" i="1"/>
  <c r="AF30" i="1"/>
  <c r="AE30" i="1"/>
  <c r="AI29" i="1"/>
  <c r="AH29" i="1"/>
  <c r="AG29" i="1"/>
  <c r="AF29" i="1"/>
  <c r="AE29" i="1"/>
  <c r="AI28" i="1"/>
  <c r="AH28" i="1"/>
  <c r="AG28" i="1"/>
  <c r="AF28" i="1"/>
  <c r="AE28" i="1"/>
  <c r="AI27" i="1"/>
  <c r="AH27" i="1"/>
  <c r="AG27" i="1"/>
  <c r="AF27" i="1"/>
  <c r="AE27" i="1"/>
  <c r="AI26" i="1"/>
  <c r="AH26" i="1"/>
  <c r="AG26" i="1"/>
  <c r="AF26" i="1"/>
  <c r="AE26" i="1"/>
  <c r="AI25" i="1"/>
  <c r="AH25" i="1"/>
  <c r="AG25" i="1"/>
  <c r="AF25" i="1"/>
  <c r="AE25" i="1"/>
  <c r="AI24" i="1"/>
  <c r="AH24" i="1"/>
  <c r="AG24" i="1"/>
  <c r="AF24" i="1"/>
  <c r="AE24" i="1"/>
  <c r="AI23" i="1"/>
  <c r="AH23" i="1"/>
  <c r="AG23" i="1"/>
  <c r="AF23" i="1"/>
  <c r="AE23" i="1"/>
  <c r="AI22" i="1"/>
  <c r="AH22" i="1"/>
  <c r="AG22" i="1"/>
  <c r="AF22" i="1"/>
  <c r="AE22" i="1"/>
  <c r="AI21" i="1"/>
  <c r="AH21" i="1"/>
  <c r="AG21" i="1"/>
  <c r="AF21" i="1"/>
  <c r="AE21" i="1"/>
  <c r="AI20" i="1"/>
  <c r="AH20" i="1"/>
  <c r="AG20" i="1"/>
  <c r="AF20" i="1"/>
  <c r="AE20" i="1"/>
  <c r="AI19" i="1"/>
  <c r="AH19" i="1"/>
  <c r="AG19" i="1"/>
  <c r="AF19" i="1"/>
  <c r="AE19" i="1"/>
  <c r="AI18" i="1"/>
  <c r="AH18" i="1"/>
  <c r="AG18" i="1"/>
  <c r="AF18" i="1"/>
  <c r="AE18" i="1"/>
  <c r="AI17" i="1"/>
  <c r="AH17" i="1"/>
  <c r="AG17" i="1"/>
  <c r="AF17" i="1"/>
  <c r="AE17" i="1"/>
  <c r="AI16" i="1"/>
  <c r="AH16" i="1"/>
  <c r="AG16" i="1"/>
  <c r="AE16" i="1"/>
  <c r="AI15" i="1"/>
  <c r="AG15" i="1"/>
  <c r="AF15" i="1"/>
  <c r="AE15" i="1"/>
  <c r="AI14" i="1"/>
  <c r="AF14" i="1"/>
  <c r="AB33" i="1"/>
  <c r="AA33" i="1"/>
  <c r="Z33" i="1"/>
  <c r="Y33" i="1"/>
  <c r="X33" i="1"/>
  <c r="AB32" i="1"/>
  <c r="AA32" i="1"/>
  <c r="Z32" i="1"/>
  <c r="Y32" i="1"/>
  <c r="X32" i="1"/>
  <c r="AB31" i="1"/>
  <c r="AA31" i="1"/>
  <c r="Z31" i="1"/>
  <c r="Y31" i="1"/>
  <c r="X31" i="1"/>
  <c r="AB30" i="1"/>
  <c r="AA30" i="1"/>
  <c r="Z30" i="1"/>
  <c r="Y30" i="1"/>
  <c r="X30" i="1"/>
  <c r="AB29" i="1"/>
  <c r="AA29" i="1"/>
  <c r="Z29" i="1"/>
  <c r="Y29" i="1"/>
  <c r="X29" i="1"/>
  <c r="AB28" i="1"/>
  <c r="AA28" i="1"/>
  <c r="Z28" i="1"/>
  <c r="Y28" i="1"/>
  <c r="X28" i="1"/>
  <c r="AB27" i="1"/>
  <c r="AA27" i="1"/>
  <c r="Z27" i="1"/>
  <c r="Y27" i="1"/>
  <c r="X27" i="1"/>
  <c r="AB26" i="1"/>
  <c r="AA26" i="1"/>
  <c r="Z26" i="1"/>
  <c r="Y26" i="1"/>
  <c r="X26" i="1"/>
  <c r="AB25" i="1"/>
  <c r="AA25" i="1"/>
  <c r="Z25" i="1"/>
  <c r="Y25" i="1"/>
  <c r="X25" i="1"/>
  <c r="AB24" i="1"/>
  <c r="AA24" i="1"/>
  <c r="Z24" i="1"/>
  <c r="Y24" i="1"/>
  <c r="X24" i="1"/>
  <c r="AB23" i="1"/>
  <c r="AA23" i="1"/>
  <c r="Z23" i="1"/>
  <c r="Y23" i="1"/>
  <c r="X23" i="1"/>
  <c r="AB22" i="1"/>
  <c r="AA22" i="1"/>
  <c r="Z22" i="1"/>
  <c r="Y22" i="1"/>
  <c r="X22" i="1"/>
  <c r="AB21" i="1"/>
  <c r="AA21" i="1"/>
  <c r="Z21" i="1"/>
  <c r="Y21" i="1"/>
  <c r="X21" i="1"/>
  <c r="AB20" i="1"/>
  <c r="AA20" i="1"/>
  <c r="Z20" i="1"/>
  <c r="Y20" i="1"/>
  <c r="X20" i="1"/>
  <c r="AB19" i="1"/>
  <c r="AA19" i="1"/>
  <c r="Z19" i="1"/>
  <c r="Y19" i="1"/>
  <c r="X19" i="1"/>
  <c r="AB18" i="1"/>
  <c r="AA18" i="1"/>
  <c r="Z18" i="1"/>
  <c r="Y18" i="1"/>
  <c r="X18" i="1"/>
  <c r="AB17" i="1"/>
  <c r="AA17" i="1"/>
  <c r="Z17" i="1"/>
  <c r="Y17" i="1"/>
  <c r="X17" i="1"/>
  <c r="AB16" i="1"/>
  <c r="AA16" i="1"/>
  <c r="Z16" i="1"/>
  <c r="X16" i="1"/>
  <c r="AB15" i="1"/>
  <c r="Y15" i="1"/>
  <c r="X15" i="1"/>
  <c r="AB14" i="1"/>
  <c r="Y14" i="1"/>
  <c r="AE14" i="1"/>
  <c r="X14" i="1"/>
  <c r="B6" i="2" l="1"/>
  <c r="AC11" i="2"/>
  <c r="AC12" i="2"/>
  <c r="AC13" i="2"/>
  <c r="K60" i="8"/>
  <c r="K64" i="8"/>
  <c r="K68" i="8"/>
  <c r="K73" i="8"/>
  <c r="K58" i="8"/>
  <c r="K62" i="8"/>
  <c r="K66" i="8"/>
  <c r="K70" i="8"/>
  <c r="M54" i="8"/>
  <c r="M56" i="8"/>
  <c r="K59" i="8"/>
  <c r="K63" i="8"/>
  <c r="K67" i="8"/>
  <c r="K71" i="8"/>
  <c r="K72" i="8"/>
  <c r="K61" i="8"/>
  <c r="K65" i="8"/>
  <c r="K69" i="8"/>
  <c r="AB14" i="3"/>
  <c r="M57" i="8"/>
  <c r="M59" i="8"/>
  <c r="E59" i="8"/>
  <c r="M63" i="8"/>
  <c r="E63" i="8"/>
  <c r="M64" i="8"/>
  <c r="E64" i="8"/>
  <c r="M68" i="8"/>
  <c r="E68" i="8"/>
  <c r="M72" i="8"/>
  <c r="E72" i="8"/>
  <c r="M61" i="8"/>
  <c r="E61" i="8"/>
  <c r="M65" i="8"/>
  <c r="E65" i="8"/>
  <c r="M69" i="8"/>
  <c r="E69" i="8"/>
  <c r="M73" i="8"/>
  <c r="E73" i="8"/>
  <c r="M67" i="8"/>
  <c r="E67" i="8"/>
  <c r="M71" i="8"/>
  <c r="E71" i="8"/>
  <c r="M60" i="8"/>
  <c r="E60" i="8"/>
  <c r="E58" i="8"/>
  <c r="M62" i="8"/>
  <c r="E62" i="8"/>
  <c r="M66" i="8"/>
  <c r="E66" i="8"/>
  <c r="M70" i="8"/>
  <c r="E70" i="8"/>
  <c r="C50" i="8"/>
  <c r="L34" i="2"/>
  <c r="K34" i="3"/>
  <c r="G38" i="3"/>
  <c r="D50" i="8"/>
  <c r="AH15" i="1"/>
  <c r="I38" i="1" s="1"/>
  <c r="Z15" i="1"/>
  <c r="L34" i="1"/>
  <c r="N58" i="8"/>
  <c r="V71" i="8"/>
  <c r="F36" i="3"/>
  <c r="F38" i="3"/>
  <c r="G36" i="3"/>
  <c r="J37" i="3"/>
  <c r="S25" i="6" s="1"/>
  <c r="G37" i="3"/>
  <c r="H39" i="3"/>
  <c r="H37" i="3"/>
  <c r="I39" i="3"/>
  <c r="F37" i="3"/>
  <c r="I37" i="3"/>
  <c r="F39" i="3"/>
  <c r="J39" i="3"/>
  <c r="S27" i="6" s="1"/>
  <c r="AG14" i="1"/>
  <c r="H38" i="1" s="1"/>
  <c r="Z14" i="1"/>
  <c r="O62" i="8"/>
  <c r="W65" i="8"/>
  <c r="W72" i="8"/>
  <c r="Q57" i="8"/>
  <c r="S63" i="8"/>
  <c r="W67" i="8"/>
  <c r="S70" i="8"/>
  <c r="V61" i="8"/>
  <c r="S64" i="8"/>
  <c r="W66" i="8"/>
  <c r="U58" i="8"/>
  <c r="U59" i="8"/>
  <c r="O61" i="8"/>
  <c r="W64" i="8"/>
  <c r="S65" i="8"/>
  <c r="S67" i="8"/>
  <c r="S68" i="8"/>
  <c r="V69" i="8"/>
  <c r="V70" i="8"/>
  <c r="W71" i="8"/>
  <c r="S73" i="8"/>
  <c r="V58" i="8"/>
  <c r="V59" i="8"/>
  <c r="V62" i="8"/>
  <c r="V67" i="8"/>
  <c r="V68" i="8"/>
  <c r="W69" i="8"/>
  <c r="W70" i="8"/>
  <c r="S72" i="8"/>
  <c r="V73" i="8"/>
  <c r="S69" i="8"/>
  <c r="V56" i="8"/>
  <c r="V60" i="8"/>
  <c r="S66" i="8"/>
  <c r="W68" i="8"/>
  <c r="S71" i="8"/>
  <c r="V72" i="8"/>
  <c r="W73" i="8"/>
  <c r="O54" i="8"/>
  <c r="P66" i="8"/>
  <c r="V66" i="8"/>
  <c r="I54" i="8"/>
  <c r="K54" i="8" s="1"/>
  <c r="S54" i="8"/>
  <c r="S56" i="8"/>
  <c r="H57" i="8"/>
  <c r="N57" i="8"/>
  <c r="O60" i="8"/>
  <c r="U69" i="8"/>
  <c r="O69" i="8"/>
  <c r="T54" i="8"/>
  <c r="F55" i="8"/>
  <c r="Q58" i="8"/>
  <c r="N59" i="8"/>
  <c r="O63" i="8"/>
  <c r="P65" i="8"/>
  <c r="V65" i="8"/>
  <c r="O55" i="8"/>
  <c r="S58" i="8"/>
  <c r="P64" i="8"/>
  <c r="V64" i="8"/>
  <c r="I57" i="8"/>
  <c r="G55" i="8"/>
  <c r="G56" i="8"/>
  <c r="E56" i="8" s="1"/>
  <c r="S57" i="8"/>
  <c r="M58" i="8"/>
  <c r="N60" i="8"/>
  <c r="T60" i="8"/>
  <c r="U73" i="8"/>
  <c r="O73" i="8"/>
  <c r="S59" i="8"/>
  <c r="W59" i="8"/>
  <c r="S60" i="8"/>
  <c r="W60" i="8"/>
  <c r="S61" i="8"/>
  <c r="W61" i="8"/>
  <c r="S62" i="8"/>
  <c r="W62" i="8"/>
  <c r="P63" i="8"/>
  <c r="O64" i="8"/>
  <c r="O65" i="8"/>
  <c r="U68" i="8"/>
  <c r="U72" i="8"/>
  <c r="T61" i="8"/>
  <c r="T62" i="8"/>
  <c r="Q63" i="8"/>
  <c r="U67" i="8"/>
  <c r="O68" i="8"/>
  <c r="U71" i="8"/>
  <c r="O72" i="8"/>
  <c r="N63" i="8"/>
  <c r="U66" i="8"/>
  <c r="O67" i="8"/>
  <c r="U70" i="8"/>
  <c r="O71" i="8"/>
  <c r="T64" i="8"/>
  <c r="T65" i="8"/>
  <c r="T66" i="8"/>
  <c r="T67" i="8"/>
  <c r="T68" i="8"/>
  <c r="T69" i="8"/>
  <c r="T70" i="8"/>
  <c r="T71" i="8"/>
  <c r="T72" i="8"/>
  <c r="T73" i="8"/>
  <c r="J38" i="1"/>
  <c r="S6" i="6" s="1"/>
  <c r="AA14" i="1"/>
  <c r="I36" i="1" s="1"/>
  <c r="J36" i="1"/>
  <c r="S4" i="6" s="1"/>
  <c r="F38" i="1"/>
  <c r="F36" i="1"/>
  <c r="C49" i="3"/>
  <c r="C48" i="3"/>
  <c r="C47" i="3"/>
  <c r="C46" i="3"/>
  <c r="D45" i="3"/>
  <c r="C45" i="3"/>
  <c r="D44" i="3"/>
  <c r="C44" i="3"/>
  <c r="D43" i="3"/>
  <c r="C43" i="3"/>
  <c r="C49" i="2"/>
  <c r="C48" i="2"/>
  <c r="C47" i="2"/>
  <c r="C46" i="2"/>
  <c r="D45" i="2"/>
  <c r="C45" i="2"/>
  <c r="D44" i="2"/>
  <c r="C44" i="2"/>
  <c r="D43" i="2"/>
  <c r="C43" i="2"/>
  <c r="D43" i="1"/>
  <c r="D44" i="1"/>
  <c r="D45" i="1"/>
  <c r="C44" i="1"/>
  <c r="C45" i="1"/>
  <c r="C46" i="1"/>
  <c r="C47" i="1"/>
  <c r="C48" i="1"/>
  <c r="C49" i="1"/>
  <c r="C43" i="1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J73" i="2"/>
  <c r="I73" i="2"/>
  <c r="H73" i="2"/>
  <c r="G73" i="2"/>
  <c r="F73" i="2"/>
  <c r="J72" i="2"/>
  <c r="I72" i="2"/>
  <c r="H72" i="2"/>
  <c r="G72" i="2"/>
  <c r="F72" i="2"/>
  <c r="J71" i="2"/>
  <c r="I71" i="2"/>
  <c r="H71" i="2"/>
  <c r="G71" i="2"/>
  <c r="F71" i="2"/>
  <c r="J70" i="2"/>
  <c r="I70" i="2"/>
  <c r="H70" i="2"/>
  <c r="G70" i="2"/>
  <c r="F70" i="2"/>
  <c r="J69" i="2"/>
  <c r="I69" i="2"/>
  <c r="H69" i="2"/>
  <c r="G69" i="2"/>
  <c r="F69" i="2"/>
  <c r="J68" i="2"/>
  <c r="I68" i="2"/>
  <c r="H68" i="2"/>
  <c r="G68" i="2"/>
  <c r="F68" i="2"/>
  <c r="J67" i="2"/>
  <c r="I67" i="2"/>
  <c r="H67" i="2"/>
  <c r="G67" i="2"/>
  <c r="F67" i="2"/>
  <c r="J66" i="2"/>
  <c r="I66" i="2"/>
  <c r="H66" i="2"/>
  <c r="G66" i="2"/>
  <c r="F66" i="2"/>
  <c r="J65" i="2"/>
  <c r="I65" i="2"/>
  <c r="H65" i="2"/>
  <c r="G65" i="2"/>
  <c r="F65" i="2"/>
  <c r="J64" i="2"/>
  <c r="I64" i="2"/>
  <c r="H64" i="2"/>
  <c r="G64" i="2"/>
  <c r="F64" i="2"/>
  <c r="J63" i="2"/>
  <c r="I63" i="2"/>
  <c r="H63" i="2"/>
  <c r="G63" i="2"/>
  <c r="F63" i="2"/>
  <c r="J62" i="2"/>
  <c r="I62" i="2"/>
  <c r="H62" i="2"/>
  <c r="G62" i="2"/>
  <c r="F62" i="2"/>
  <c r="J61" i="2"/>
  <c r="I61" i="2"/>
  <c r="H61" i="2"/>
  <c r="G61" i="2"/>
  <c r="F61" i="2"/>
  <c r="J60" i="2"/>
  <c r="I60" i="2"/>
  <c r="H60" i="2"/>
  <c r="G60" i="2"/>
  <c r="F60" i="2"/>
  <c r="J59" i="2"/>
  <c r="I59" i="2"/>
  <c r="H59" i="2"/>
  <c r="G59" i="2"/>
  <c r="F59" i="2"/>
  <c r="J58" i="2"/>
  <c r="I58" i="2"/>
  <c r="H58" i="2"/>
  <c r="G58" i="2"/>
  <c r="F58" i="2"/>
  <c r="J57" i="2"/>
  <c r="I57" i="2"/>
  <c r="H57" i="2"/>
  <c r="G57" i="2"/>
  <c r="F57" i="2"/>
  <c r="J56" i="2"/>
  <c r="I56" i="2"/>
  <c r="H56" i="2"/>
  <c r="G56" i="2"/>
  <c r="F56" i="2"/>
  <c r="J55" i="2"/>
  <c r="I55" i="2"/>
  <c r="H55" i="2"/>
  <c r="G55" i="2"/>
  <c r="F55" i="2"/>
  <c r="J54" i="2"/>
  <c r="I54" i="2"/>
  <c r="H54" i="2"/>
  <c r="G54" i="2"/>
  <c r="F54" i="2"/>
  <c r="A55" i="2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15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E37" i="3" l="1"/>
  <c r="K57" i="8"/>
  <c r="E54" i="2"/>
  <c r="E58" i="2"/>
  <c r="E62" i="2"/>
  <c r="E66" i="2"/>
  <c r="E70" i="2"/>
  <c r="K56" i="8"/>
  <c r="K55" i="8"/>
  <c r="E39" i="3"/>
  <c r="E57" i="8"/>
  <c r="E55" i="8"/>
  <c r="E54" i="8"/>
  <c r="E55" i="2"/>
  <c r="E59" i="2"/>
  <c r="E63" i="2"/>
  <c r="E67" i="2"/>
  <c r="E71" i="2"/>
  <c r="S56" i="2"/>
  <c r="E56" i="2"/>
  <c r="E60" i="2"/>
  <c r="E64" i="2"/>
  <c r="E68" i="2"/>
  <c r="E72" i="2"/>
  <c r="S57" i="2"/>
  <c r="E57" i="2"/>
  <c r="E61" i="2"/>
  <c r="E65" i="2"/>
  <c r="E69" i="2"/>
  <c r="E73" i="2"/>
  <c r="K56" i="2"/>
  <c r="V56" i="2" s="1"/>
  <c r="S67" i="2"/>
  <c r="K67" i="2"/>
  <c r="K55" i="2"/>
  <c r="T55" i="2" s="1"/>
  <c r="S60" i="2"/>
  <c r="K60" i="2"/>
  <c r="S64" i="2"/>
  <c r="K64" i="2"/>
  <c r="S68" i="2"/>
  <c r="K68" i="2"/>
  <c r="S72" i="2"/>
  <c r="K72" i="2"/>
  <c r="S63" i="2"/>
  <c r="K63" i="2"/>
  <c r="S71" i="2"/>
  <c r="K71" i="2"/>
  <c r="K61" i="2"/>
  <c r="K65" i="2"/>
  <c r="K69" i="2"/>
  <c r="K73" i="2"/>
  <c r="S59" i="2"/>
  <c r="K59" i="2"/>
  <c r="P59" i="2" s="1"/>
  <c r="K54" i="2"/>
  <c r="V54" i="2" s="1"/>
  <c r="S58" i="2"/>
  <c r="K58" i="2"/>
  <c r="S62" i="2"/>
  <c r="K62" i="2"/>
  <c r="S66" i="2"/>
  <c r="K66" i="2"/>
  <c r="S70" i="2"/>
  <c r="K70" i="2"/>
  <c r="K57" i="2"/>
  <c r="Q57" i="2" s="1"/>
  <c r="T9" i="6"/>
  <c r="D50" i="2"/>
  <c r="Q25" i="6"/>
  <c r="R25" i="6"/>
  <c r="O25" i="6"/>
  <c r="R27" i="6"/>
  <c r="P25" i="6"/>
  <c r="P24" i="6"/>
  <c r="O24" i="6"/>
  <c r="O27" i="6"/>
  <c r="P27" i="6"/>
  <c r="O26" i="6"/>
  <c r="P26" i="6"/>
  <c r="Q27" i="6"/>
  <c r="T24" i="6"/>
  <c r="C50" i="3"/>
  <c r="B7" i="3" s="1"/>
  <c r="D50" i="3"/>
  <c r="O6" i="6"/>
  <c r="Q6" i="6"/>
  <c r="R4" i="6"/>
  <c r="R6" i="6"/>
  <c r="O4" i="6"/>
  <c r="T4" i="6"/>
  <c r="P7" i="6"/>
  <c r="D22" i="6"/>
  <c r="B26" i="6"/>
  <c r="G22" i="6"/>
  <c r="C22" i="6"/>
  <c r="H22" i="6"/>
  <c r="D26" i="6"/>
  <c r="F22" i="6"/>
  <c r="B22" i="6"/>
  <c r="E22" i="6"/>
  <c r="C26" i="6"/>
  <c r="C50" i="2"/>
  <c r="B7" i="2" s="1"/>
  <c r="H36" i="1"/>
  <c r="D50" i="1"/>
  <c r="T54" i="2"/>
  <c r="O55" i="2"/>
  <c r="U55" i="2"/>
  <c r="P56" i="2"/>
  <c r="N58" i="2"/>
  <c r="T58" i="2"/>
  <c r="O59" i="2"/>
  <c r="U59" i="2"/>
  <c r="P60" i="2"/>
  <c r="V60" i="2"/>
  <c r="S61" i="2"/>
  <c r="Q61" i="2"/>
  <c r="W61" i="2"/>
  <c r="N62" i="2"/>
  <c r="T62" i="2"/>
  <c r="O63" i="2"/>
  <c r="U63" i="2"/>
  <c r="P64" i="2"/>
  <c r="V64" i="2"/>
  <c r="S65" i="2"/>
  <c r="Q65" i="2"/>
  <c r="W65" i="2"/>
  <c r="N66" i="2"/>
  <c r="T66" i="2"/>
  <c r="O67" i="2"/>
  <c r="U67" i="2"/>
  <c r="P68" i="2"/>
  <c r="V68" i="2"/>
  <c r="S69" i="2"/>
  <c r="Q69" i="2"/>
  <c r="W69" i="2"/>
  <c r="N70" i="2"/>
  <c r="T70" i="2"/>
  <c r="O71" i="2"/>
  <c r="U71" i="2"/>
  <c r="P72" i="2"/>
  <c r="V72" i="2"/>
  <c r="S73" i="2"/>
  <c r="Q73" i="2"/>
  <c r="W73" i="2"/>
  <c r="P55" i="2"/>
  <c r="V55" i="2"/>
  <c r="Q56" i="2"/>
  <c r="W56" i="2"/>
  <c r="N57" i="2"/>
  <c r="T57" i="2"/>
  <c r="O58" i="2"/>
  <c r="U58" i="2"/>
  <c r="V59" i="2"/>
  <c r="Q60" i="2"/>
  <c r="W60" i="2"/>
  <c r="N61" i="2"/>
  <c r="T61" i="2"/>
  <c r="O62" i="2"/>
  <c r="U62" i="2"/>
  <c r="P63" i="2"/>
  <c r="V63" i="2"/>
  <c r="Q64" i="2"/>
  <c r="W64" i="2"/>
  <c r="N65" i="2"/>
  <c r="T65" i="2"/>
  <c r="O66" i="2"/>
  <c r="U66" i="2"/>
  <c r="P67" i="2"/>
  <c r="V67" i="2"/>
  <c r="Q68" i="2"/>
  <c r="W68" i="2"/>
  <c r="N69" i="2"/>
  <c r="T69" i="2"/>
  <c r="O70" i="2"/>
  <c r="U70" i="2"/>
  <c r="P71" i="2"/>
  <c r="V71" i="2"/>
  <c r="Q72" i="2"/>
  <c r="W72" i="2"/>
  <c r="N73" i="2"/>
  <c r="T73" i="2"/>
  <c r="Q55" i="2"/>
  <c r="W55" i="2"/>
  <c r="P58" i="2"/>
  <c r="V58" i="2"/>
  <c r="Q59" i="2"/>
  <c r="W59" i="2"/>
  <c r="N60" i="2"/>
  <c r="T60" i="2"/>
  <c r="O61" i="2"/>
  <c r="U61" i="2"/>
  <c r="P62" i="2"/>
  <c r="V62" i="2"/>
  <c r="Q63" i="2"/>
  <c r="W63" i="2"/>
  <c r="N64" i="2"/>
  <c r="T64" i="2"/>
  <c r="O65" i="2"/>
  <c r="U65" i="2"/>
  <c r="P66" i="2"/>
  <c r="V66" i="2"/>
  <c r="Q67" i="2"/>
  <c r="W67" i="2"/>
  <c r="N68" i="2"/>
  <c r="T68" i="2"/>
  <c r="O69" i="2"/>
  <c r="U69" i="2"/>
  <c r="P70" i="2"/>
  <c r="V70" i="2"/>
  <c r="Q71" i="2"/>
  <c r="W71" i="2"/>
  <c r="N72" i="2"/>
  <c r="T72" i="2"/>
  <c r="O73" i="2"/>
  <c r="U73" i="2"/>
  <c r="Q54" i="2"/>
  <c r="W54" i="2"/>
  <c r="Q58" i="2"/>
  <c r="W58" i="2"/>
  <c r="N59" i="2"/>
  <c r="T59" i="2"/>
  <c r="O60" i="2"/>
  <c r="U60" i="2"/>
  <c r="P61" i="2"/>
  <c r="V61" i="2"/>
  <c r="Q62" i="2"/>
  <c r="W62" i="2"/>
  <c r="N63" i="2"/>
  <c r="T63" i="2"/>
  <c r="O64" i="2"/>
  <c r="U64" i="2"/>
  <c r="P65" i="2"/>
  <c r="V65" i="2"/>
  <c r="Q66" i="2"/>
  <c r="W66" i="2"/>
  <c r="N67" i="2"/>
  <c r="T67" i="2"/>
  <c r="O68" i="2"/>
  <c r="U68" i="2"/>
  <c r="P69" i="2"/>
  <c r="V69" i="2"/>
  <c r="Q70" i="2"/>
  <c r="W70" i="2"/>
  <c r="N71" i="2"/>
  <c r="T71" i="2"/>
  <c r="O72" i="2"/>
  <c r="U72" i="2"/>
  <c r="P73" i="2"/>
  <c r="V73" i="2"/>
  <c r="C50" i="1"/>
  <c r="B7" i="1" s="1"/>
  <c r="AA17" i="3"/>
  <c r="AH17" i="3"/>
  <c r="AI16" i="3"/>
  <c r="J38" i="3" s="1"/>
  <c r="S26" i="6" s="1"/>
  <c r="AB16" i="3"/>
  <c r="J36" i="3" s="1"/>
  <c r="S24" i="6" s="1"/>
  <c r="AA14" i="3"/>
  <c r="AH14" i="3"/>
  <c r="AG15" i="3"/>
  <c r="H38" i="3" s="1"/>
  <c r="Z15" i="3"/>
  <c r="H36" i="3" s="1"/>
  <c r="P57" i="8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Y16" i="1"/>
  <c r="G36" i="1" s="1"/>
  <c r="AF16" i="1"/>
  <c r="G38" i="1" s="1"/>
  <c r="E38" i="1" s="1"/>
  <c r="G37" i="1"/>
  <c r="J37" i="1"/>
  <c r="S5" i="6" s="1"/>
  <c r="H37" i="1"/>
  <c r="I37" i="1"/>
  <c r="F39" i="1"/>
  <c r="F37" i="1"/>
  <c r="I39" i="1"/>
  <c r="J39" i="1"/>
  <c r="S7" i="6" s="1"/>
  <c r="H39" i="1"/>
  <c r="N54" i="2" l="1"/>
  <c r="U54" i="2"/>
  <c r="O54" i="2"/>
  <c r="M54" i="2"/>
  <c r="S54" i="2"/>
  <c r="P55" i="8"/>
  <c r="V55" i="8"/>
  <c r="N56" i="2"/>
  <c r="W57" i="2"/>
  <c r="J38" i="2" s="1"/>
  <c r="S11" i="6" s="1"/>
  <c r="U57" i="2"/>
  <c r="T14" i="6"/>
  <c r="C15" i="6" s="1"/>
  <c r="I38" i="3"/>
  <c r="I36" i="3"/>
  <c r="E36" i="1"/>
  <c r="E37" i="1"/>
  <c r="E39" i="1"/>
  <c r="N27" i="6"/>
  <c r="N25" i="6"/>
  <c r="Q26" i="6"/>
  <c r="Q24" i="6"/>
  <c r="R7" i="6"/>
  <c r="O5" i="6"/>
  <c r="R5" i="6"/>
  <c r="Q5" i="6"/>
  <c r="P6" i="6"/>
  <c r="N6" i="6" s="1"/>
  <c r="O7" i="6"/>
  <c r="P5" i="6"/>
  <c r="P4" i="6"/>
  <c r="Q4" i="6"/>
  <c r="Q7" i="6"/>
  <c r="G39" i="2"/>
  <c r="G37" i="2"/>
  <c r="J39" i="2"/>
  <c r="S12" i="6" s="1"/>
  <c r="F39" i="2"/>
  <c r="J37" i="2"/>
  <c r="S10" i="6" s="1"/>
  <c r="F37" i="2"/>
  <c r="I39" i="2"/>
  <c r="I37" i="2"/>
  <c r="H39" i="2"/>
  <c r="H37" i="2"/>
  <c r="U56" i="2"/>
  <c r="N55" i="2"/>
  <c r="T56" i="2"/>
  <c r="G38" i="2" s="1"/>
  <c r="V57" i="2"/>
  <c r="I38" i="2" s="1"/>
  <c r="J36" i="2"/>
  <c r="S9" i="6" s="1"/>
  <c r="S55" i="2"/>
  <c r="E26" i="6"/>
  <c r="I22" i="6"/>
  <c r="S55" i="8"/>
  <c r="F38" i="8" s="1"/>
  <c r="N55" i="8"/>
  <c r="T56" i="8"/>
  <c r="V57" i="8"/>
  <c r="U57" i="8"/>
  <c r="T55" i="8"/>
  <c r="M55" i="8"/>
  <c r="F36" i="8" s="1"/>
  <c r="O56" i="8"/>
  <c r="U56" i="8"/>
  <c r="N56" i="8"/>
  <c r="O57" i="2"/>
  <c r="M55" i="2"/>
  <c r="P57" i="2"/>
  <c r="O56" i="2"/>
  <c r="P54" i="2"/>
  <c r="F36" i="2" l="1"/>
  <c r="O9" i="6" s="1"/>
  <c r="F38" i="2"/>
  <c r="O11" i="6" s="1"/>
  <c r="G36" i="2"/>
  <c r="P9" i="6" s="1"/>
  <c r="P14" i="6" s="1"/>
  <c r="C7" i="6" s="1"/>
  <c r="H38" i="2"/>
  <c r="Q11" i="6" s="1"/>
  <c r="Q16" i="6" s="1"/>
  <c r="C10" i="6" s="1"/>
  <c r="E38" i="3"/>
  <c r="E36" i="3"/>
  <c r="R26" i="6"/>
  <c r="N26" i="6" s="1"/>
  <c r="H36" i="2"/>
  <c r="E39" i="2"/>
  <c r="E37" i="2"/>
  <c r="R24" i="6"/>
  <c r="N24" i="6" s="1"/>
  <c r="B52" i="2"/>
  <c r="S15" i="6"/>
  <c r="D13" i="6" s="1"/>
  <c r="S17" i="6"/>
  <c r="D14" i="6" s="1"/>
  <c r="G36" i="8"/>
  <c r="O19" i="6"/>
  <c r="O21" i="6"/>
  <c r="P11" i="6"/>
  <c r="P16" i="6" s="1"/>
  <c r="C8" i="6" s="1"/>
  <c r="R11" i="6"/>
  <c r="R16" i="6" s="1"/>
  <c r="C12" i="6" s="1"/>
  <c r="S16" i="6"/>
  <c r="C14" i="6" s="1"/>
  <c r="Q10" i="6"/>
  <c r="Q15" i="6" s="1"/>
  <c r="D9" i="6" s="1"/>
  <c r="O10" i="6"/>
  <c r="O12" i="6"/>
  <c r="O17" i="6" s="1"/>
  <c r="P10" i="6"/>
  <c r="P15" i="6" s="1"/>
  <c r="D7" i="6" s="1"/>
  <c r="P12" i="6"/>
  <c r="P17" i="6" s="1"/>
  <c r="D8" i="6" s="1"/>
  <c r="Q12" i="6"/>
  <c r="Q17" i="6" s="1"/>
  <c r="D10" i="6" s="1"/>
  <c r="R12" i="6"/>
  <c r="R17" i="6" s="1"/>
  <c r="D12" i="6" s="1"/>
  <c r="S14" i="6"/>
  <c r="C13" i="6" s="1"/>
  <c r="R10" i="6"/>
  <c r="R15" i="6" s="1"/>
  <c r="D11" i="6" s="1"/>
  <c r="N7" i="6"/>
  <c r="N5" i="6"/>
  <c r="N4" i="6"/>
  <c r="I36" i="2"/>
  <c r="G38" i="8"/>
  <c r="H38" i="8"/>
  <c r="E38" i="2" l="1"/>
  <c r="E36" i="2"/>
  <c r="Q9" i="6"/>
  <c r="Q14" i="6" s="1"/>
  <c r="C9" i="6" s="1"/>
  <c r="O31" i="6"/>
  <c r="P21" i="6"/>
  <c r="P31" i="6" s="1"/>
  <c r="E8" i="6" s="1"/>
  <c r="Q21" i="6"/>
  <c r="Q31" i="6" s="1"/>
  <c r="E10" i="6" s="1"/>
  <c r="P19" i="6"/>
  <c r="P29" i="6" s="1"/>
  <c r="E7" i="6" s="1"/>
  <c r="O29" i="6"/>
  <c r="N10" i="6"/>
  <c r="O14" i="6"/>
  <c r="R9" i="6"/>
  <c r="R14" i="6" s="1"/>
  <c r="C11" i="6" s="1"/>
  <c r="O15" i="6"/>
  <c r="D5" i="6" s="1"/>
  <c r="N11" i="6"/>
  <c r="O16" i="6"/>
  <c r="N12" i="6"/>
  <c r="N17" i="6"/>
  <c r="D6" i="6"/>
  <c r="C17" i="6" l="1"/>
  <c r="N15" i="6"/>
  <c r="E6" i="6"/>
  <c r="E5" i="6"/>
  <c r="C6" i="6"/>
  <c r="N16" i="6"/>
  <c r="N9" i="6"/>
  <c r="C5" i="6"/>
  <c r="N14" i="6"/>
  <c r="K34" i="8" l="1"/>
  <c r="B7" i="8" l="1"/>
  <c r="T19" i="6"/>
  <c r="T29" i="6" s="1"/>
  <c r="E15" i="6" s="1"/>
  <c r="D16" i="6" s="1"/>
  <c r="O57" i="8"/>
  <c r="H36" i="8" s="1"/>
  <c r="F37" i="8"/>
  <c r="Q55" i="8"/>
  <c r="W55" i="8"/>
  <c r="Q56" i="8"/>
  <c r="W56" i="8"/>
  <c r="I39" i="8"/>
  <c r="G37" i="8"/>
  <c r="P54" i="8"/>
  <c r="I36" i="8" s="1"/>
  <c r="F39" i="8"/>
  <c r="H39" i="8"/>
  <c r="Q22" i="6" l="1"/>
  <c r="Q32" i="6" s="1"/>
  <c r="F10" i="6" s="1"/>
  <c r="R19" i="6"/>
  <c r="R29" i="6" s="1"/>
  <c r="E11" i="6" s="1"/>
  <c r="B52" i="8"/>
  <c r="O20" i="6"/>
  <c r="Q19" i="6"/>
  <c r="W54" i="8"/>
  <c r="J38" i="8" s="1"/>
  <c r="S21" i="6" s="1"/>
  <c r="Q54" i="8"/>
  <c r="J36" i="8" s="1"/>
  <c r="H37" i="8"/>
  <c r="P20" i="6"/>
  <c r="P30" i="6" s="1"/>
  <c r="F7" i="6" s="1"/>
  <c r="J39" i="8"/>
  <c r="S22" i="6" s="1"/>
  <c r="R22" i="6"/>
  <c r="R32" i="6" s="1"/>
  <c r="F12" i="6" s="1"/>
  <c r="G39" i="8"/>
  <c r="V54" i="8"/>
  <c r="I38" i="8" s="1"/>
  <c r="O22" i="6"/>
  <c r="J37" i="8"/>
  <c r="S20" i="6" s="1"/>
  <c r="I37" i="8"/>
  <c r="E39" i="8" l="1"/>
  <c r="E36" i="8"/>
  <c r="S19" i="6"/>
  <c r="S29" i="6" s="1"/>
  <c r="E13" i="6" s="1"/>
  <c r="Q20" i="6"/>
  <c r="Q30" i="6" s="1"/>
  <c r="F9" i="6" s="1"/>
  <c r="O30" i="6"/>
  <c r="S32" i="6"/>
  <c r="F14" i="6" s="1"/>
  <c r="P22" i="6"/>
  <c r="P32" i="6" s="1"/>
  <c r="F8" i="6" s="1"/>
  <c r="O32" i="6"/>
  <c r="S31" i="6"/>
  <c r="E14" i="6" s="1"/>
  <c r="Q29" i="6"/>
  <c r="R20" i="6"/>
  <c r="R30" i="6" s="1"/>
  <c r="F11" i="6" s="1"/>
  <c r="S30" i="6"/>
  <c r="F13" i="6" s="1"/>
  <c r="E38" i="8"/>
  <c r="R21" i="6"/>
  <c r="E37" i="8"/>
  <c r="N22" i="6" l="1"/>
  <c r="N19" i="6"/>
  <c r="F5" i="6"/>
  <c r="N30" i="6"/>
  <c r="N21" i="6"/>
  <c r="R31" i="6"/>
  <c r="E9" i="6"/>
  <c r="N29" i="6"/>
  <c r="N32" i="6"/>
  <c r="F6" i="6"/>
  <c r="N20" i="6"/>
  <c r="N31" i="6" l="1"/>
  <c r="E12" i="6"/>
  <c r="E17" i="6"/>
  <c r="G17" i="6" s="1"/>
</calcChain>
</file>

<file path=xl/sharedStrings.xml><?xml version="1.0" encoding="utf-8"?>
<sst xmlns="http://schemas.openxmlformats.org/spreadsheetml/2006/main" count="516" uniqueCount="175">
  <si>
    <t>管理者</t>
    <rPh sb="0" eb="3">
      <t>カンリシャ</t>
    </rPh>
    <phoneticPr fontId="2"/>
  </si>
  <si>
    <t>看護職員</t>
    <rPh sb="0" eb="2">
      <t>カンゴ</t>
    </rPh>
    <rPh sb="2" eb="4">
      <t>ショクイン</t>
    </rPh>
    <phoneticPr fontId="2"/>
  </si>
  <si>
    <t>介護職員</t>
    <rPh sb="0" eb="2">
      <t>カイゴ</t>
    </rPh>
    <rPh sb="2" eb="4">
      <t>ショクイン</t>
    </rPh>
    <phoneticPr fontId="2"/>
  </si>
  <si>
    <t>年代</t>
    <rPh sb="0" eb="2">
      <t>ネンダイ</t>
    </rPh>
    <phoneticPr fontId="2"/>
  </si>
  <si>
    <t>年代区分</t>
    <rPh sb="0" eb="2">
      <t>ネンダイ</t>
    </rPh>
    <rPh sb="2" eb="4">
      <t>クブン</t>
    </rPh>
    <phoneticPr fontId="2"/>
  </si>
  <si>
    <t>番号</t>
    <rPh sb="0" eb="2">
      <t>バンゴウ</t>
    </rPh>
    <phoneticPr fontId="2"/>
  </si>
  <si>
    <t>～20歳</t>
    <rPh sb="3" eb="4">
      <t>サイ</t>
    </rPh>
    <phoneticPr fontId="2"/>
  </si>
  <si>
    <t>21～30歳</t>
    <rPh sb="5" eb="6">
      <t>サイ</t>
    </rPh>
    <phoneticPr fontId="2"/>
  </si>
  <si>
    <t>31～40歳</t>
    <rPh sb="5" eb="6">
      <t>サイ</t>
    </rPh>
    <phoneticPr fontId="2"/>
  </si>
  <si>
    <t>41～50歳</t>
    <rPh sb="5" eb="6">
      <t>サイ</t>
    </rPh>
    <phoneticPr fontId="2"/>
  </si>
  <si>
    <t>51～60歳</t>
    <rPh sb="5" eb="6">
      <t>サイ</t>
    </rPh>
    <phoneticPr fontId="2"/>
  </si>
  <si>
    <t>61～70歳</t>
    <rPh sb="5" eb="6">
      <t>サイ</t>
    </rPh>
    <phoneticPr fontId="2"/>
  </si>
  <si>
    <t>71歳～</t>
    <rPh sb="2" eb="3">
      <t>サイ</t>
    </rPh>
    <phoneticPr fontId="2"/>
  </si>
  <si>
    <t>居住地区分</t>
    <rPh sb="0" eb="3">
      <t>キョジュウチ</t>
    </rPh>
    <rPh sb="3" eb="5">
      <t>クブン</t>
    </rPh>
    <phoneticPr fontId="2"/>
  </si>
  <si>
    <t>日常生活圏域内</t>
    <rPh sb="0" eb="2">
      <t>ニチジョウ</t>
    </rPh>
    <rPh sb="2" eb="4">
      <t>セイカツ</t>
    </rPh>
    <rPh sb="4" eb="5">
      <t>ケン</t>
    </rPh>
    <rPh sb="5" eb="7">
      <t>イキナイ</t>
    </rPh>
    <phoneticPr fontId="2"/>
  </si>
  <si>
    <t>同一市町村内</t>
    <rPh sb="0" eb="2">
      <t>ドウイツ</t>
    </rPh>
    <rPh sb="2" eb="5">
      <t>シチョウソン</t>
    </rPh>
    <rPh sb="5" eb="6">
      <t>ナイ</t>
    </rPh>
    <phoneticPr fontId="2"/>
  </si>
  <si>
    <t>同一市町村外</t>
    <rPh sb="0" eb="2">
      <t>ドウイツ</t>
    </rPh>
    <rPh sb="2" eb="5">
      <t>シチョウソン</t>
    </rPh>
    <rPh sb="5" eb="6">
      <t>ガイ</t>
    </rPh>
    <phoneticPr fontId="2"/>
  </si>
  <si>
    <t>No.</t>
    <phoneticPr fontId="2"/>
  </si>
  <si>
    <t>姓名、愛称など</t>
    <rPh sb="0" eb="2">
      <t>セイメイ</t>
    </rPh>
    <rPh sb="3" eb="5">
      <t>アイショウ</t>
    </rPh>
    <phoneticPr fontId="2"/>
  </si>
  <si>
    <t>合計</t>
    <rPh sb="0" eb="2">
      <t>ゴウケイ</t>
    </rPh>
    <phoneticPr fontId="2"/>
  </si>
  <si>
    <t>例1</t>
    <rPh sb="0" eb="1">
      <t>レイ</t>
    </rPh>
    <phoneticPr fontId="2"/>
  </si>
  <si>
    <t>山田さん</t>
    <rPh sb="0" eb="2">
      <t>ヤマダ</t>
    </rPh>
    <phoneticPr fontId="2"/>
  </si>
  <si>
    <t>例2</t>
    <rPh sb="0" eb="1">
      <t>レイ</t>
    </rPh>
    <phoneticPr fontId="2"/>
  </si>
  <si>
    <t>専従・兼務区分</t>
    <rPh sb="0" eb="2">
      <t>センジュウ</t>
    </rPh>
    <rPh sb="3" eb="5">
      <t>ケンム</t>
    </rPh>
    <rPh sb="5" eb="7">
      <t>クブン</t>
    </rPh>
    <phoneticPr fontId="2"/>
  </si>
  <si>
    <t>専従＝1
兼務＝2</t>
    <rPh sb="0" eb="2">
      <t>センジュウ</t>
    </rPh>
    <rPh sb="5" eb="7">
      <t>ケンム</t>
    </rPh>
    <phoneticPr fontId="2"/>
  </si>
  <si>
    <t>計画作成担当</t>
    <rPh sb="0" eb="2">
      <t>ケイカク</t>
    </rPh>
    <rPh sb="2" eb="4">
      <t>サクセイ</t>
    </rPh>
    <rPh sb="4" eb="6">
      <t>タントウ</t>
    </rPh>
    <phoneticPr fontId="2"/>
  </si>
  <si>
    <t>介護補助員</t>
    <rPh sb="0" eb="2">
      <t>カイゴ</t>
    </rPh>
    <rPh sb="2" eb="5">
      <t>ホジョイン</t>
    </rPh>
    <phoneticPr fontId="2"/>
  </si>
  <si>
    <t>専従</t>
    <rPh sb="0" eb="2">
      <t>センジュウ</t>
    </rPh>
    <phoneticPr fontId="2"/>
  </si>
  <si>
    <t>兼務</t>
    <rPh sb="0" eb="2">
      <t>ケンム</t>
    </rPh>
    <phoneticPr fontId="2"/>
  </si>
  <si>
    <t>例3</t>
    <rPh sb="0" eb="1">
      <t>レイ</t>
    </rPh>
    <phoneticPr fontId="2"/>
  </si>
  <si>
    <t>ケアマネＡさん</t>
    <phoneticPr fontId="2"/>
  </si>
  <si>
    <t>エラー例（合計が１でない）</t>
    <rPh sb="3" eb="4">
      <t>レイ</t>
    </rPh>
    <rPh sb="5" eb="7">
      <t>ゴウケイ</t>
    </rPh>
    <phoneticPr fontId="2"/>
  </si>
  <si>
    <t>Ａさん</t>
    <phoneticPr fontId="2"/>
  </si>
  <si>
    <t>職員数</t>
    <rPh sb="0" eb="3">
      <t>ショクインスウ</t>
    </rPh>
    <phoneticPr fontId="2"/>
  </si>
  <si>
    <t>常勤・非常勤別</t>
    <rPh sb="0" eb="2">
      <t>ジョウキン</t>
    </rPh>
    <rPh sb="3" eb="6">
      <t>ヒジョウキン</t>
    </rPh>
    <rPh sb="6" eb="7">
      <t>ベツ</t>
    </rPh>
    <phoneticPr fontId="2"/>
  </si>
  <si>
    <t>常勤換算人数</t>
    <rPh sb="0" eb="2">
      <t>ジョウキン</t>
    </rPh>
    <rPh sb="2" eb="4">
      <t>カンサン</t>
    </rPh>
    <rPh sb="4" eb="6">
      <t>ニンズウ</t>
    </rPh>
    <phoneticPr fontId="2"/>
  </si>
  <si>
    <t>実人員</t>
    <rPh sb="0" eb="1">
      <t>ジツ</t>
    </rPh>
    <rPh sb="1" eb="3">
      <t>ジンイン</t>
    </rPh>
    <phoneticPr fontId="2"/>
  </si>
  <si>
    <t>常勤換算</t>
    <rPh sb="0" eb="2">
      <t>ジョウキン</t>
    </rPh>
    <rPh sb="2" eb="4">
      <t>カンサン</t>
    </rPh>
    <phoneticPr fontId="2"/>
  </si>
  <si>
    <t>常勤（フルタイム）</t>
    <rPh sb="0" eb="2">
      <t>ジョウキン</t>
    </rPh>
    <phoneticPr fontId="2"/>
  </si>
  <si>
    <t>非常勤（パート等）</t>
    <rPh sb="0" eb="3">
      <t>ヒジョウキン</t>
    </rPh>
    <rPh sb="7" eb="8">
      <t>ナド</t>
    </rPh>
    <phoneticPr fontId="2"/>
  </si>
  <si>
    <t>実人数</t>
    <rPh sb="0" eb="1">
      <t>ジツ</t>
    </rPh>
    <rPh sb="1" eb="3">
      <t>ニンズウ</t>
    </rPh>
    <phoneticPr fontId="2"/>
  </si>
  <si>
    <t>【専従】</t>
    <rPh sb="1" eb="3">
      <t>センジュウ</t>
    </rPh>
    <phoneticPr fontId="2"/>
  </si>
  <si>
    <t>【兼務】</t>
    <rPh sb="1" eb="3">
      <t>ケンム</t>
    </rPh>
    <phoneticPr fontId="2"/>
  </si>
  <si>
    <t>エラー例（合計が日数・時間と合わない）</t>
    <rPh sb="3" eb="4">
      <t>レイ</t>
    </rPh>
    <rPh sb="5" eb="7">
      <t>ゴウケイ</t>
    </rPh>
    <rPh sb="8" eb="10">
      <t>ニッスウ</t>
    </rPh>
    <rPh sb="11" eb="13">
      <t>ジカン</t>
    </rPh>
    <rPh sb="14" eb="15">
      <t>ア</t>
    </rPh>
    <phoneticPr fontId="2"/>
  </si>
  <si>
    <t>居住地</t>
    <rPh sb="0" eb="3">
      <t>キョジュウチ</t>
    </rPh>
    <phoneticPr fontId="2"/>
  </si>
  <si>
    <t>集計結果</t>
    <rPh sb="0" eb="2">
      <t>シュウケイ</t>
    </rPh>
    <rPh sb="2" eb="4">
      <t>ケッカ</t>
    </rPh>
    <phoneticPr fontId="2"/>
  </si>
  <si>
    <t>（人）</t>
    <rPh sb="1" eb="2">
      <t>ニン</t>
    </rPh>
    <phoneticPr fontId="2"/>
  </si>
  <si>
    <t>計画作成担当者</t>
    <rPh sb="0" eb="7">
      <t>ケイカクサクセイタントウシャ</t>
    </rPh>
    <phoneticPr fontId="2"/>
  </si>
  <si>
    <t>◆職員の年齢構成</t>
    <rPh sb="1" eb="3">
      <t>ショクイン</t>
    </rPh>
    <rPh sb="4" eb="6">
      <t>ネンレイ</t>
    </rPh>
    <rPh sb="6" eb="8">
      <t>コウセイ</t>
    </rPh>
    <phoneticPr fontId="2"/>
  </si>
  <si>
    <t>◆職員の居住地構成</t>
    <rPh sb="1" eb="3">
      <t>ショクイン</t>
    </rPh>
    <rPh sb="4" eb="7">
      <t>キョジュウチ</t>
    </rPh>
    <rPh sb="7" eb="9">
      <t>コウセイ</t>
    </rPh>
    <phoneticPr fontId="2"/>
  </si>
  <si>
    <t>◆職員数の内訳</t>
    <rPh sb="1" eb="3">
      <t>ショクイン</t>
    </rPh>
    <rPh sb="3" eb="4">
      <t>スウ</t>
    </rPh>
    <rPh sb="5" eb="7">
      <t>ウチワケ</t>
    </rPh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</si>
  <si>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</si>
  <si>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</si>
  <si>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常勤①の集計</t>
    <rPh sb="0" eb="2">
      <t>ジョウキン</t>
    </rPh>
    <rPh sb="4" eb="6">
      <t>シュウケイ</t>
    </rPh>
    <phoneticPr fontId="2"/>
  </si>
  <si>
    <t>常勤②の集計</t>
    <phoneticPr fontId="2"/>
  </si>
  <si>
    <t>常勤①＋②計</t>
    <rPh sb="5" eb="6">
      <t>ケイ</t>
    </rPh>
    <phoneticPr fontId="2"/>
  </si>
  <si>
    <t>非常勤③の集計</t>
    <rPh sb="0" eb="7">
      <t>シュウケイ</t>
    </rPh>
    <phoneticPr fontId="2"/>
  </si>
  <si>
    <t>非常勤④の集計</t>
    <rPh sb="0" eb="7">
      <t>シュウケイ</t>
    </rPh>
    <phoneticPr fontId="2"/>
  </si>
  <si>
    <t>非常勤③＋④計</t>
    <rPh sb="6" eb="7">
      <t>ケイ</t>
    </rPh>
    <phoneticPr fontId="2"/>
  </si>
  <si>
    <t>その他</t>
    <phoneticPr fontId="2"/>
  </si>
  <si>
    <t>勤務種別</t>
    <rPh sb="0" eb="2">
      <t>キンム</t>
    </rPh>
    <rPh sb="2" eb="4">
      <t>シュベツ</t>
    </rPh>
    <phoneticPr fontId="2"/>
  </si>
  <si>
    <t>勤務種別</t>
    <phoneticPr fontId="2"/>
  </si>
  <si>
    <t>作業療法士（リハビリ等）</t>
    <rPh sb="0" eb="2">
      <t>サギョウ</t>
    </rPh>
    <rPh sb="2" eb="5">
      <t>リョウホウシ</t>
    </rPh>
    <phoneticPr fontId="2"/>
  </si>
  <si>
    <t>医師（当直含む）</t>
    <rPh sb="0" eb="2">
      <t>イシ</t>
    </rPh>
    <phoneticPr fontId="2"/>
  </si>
  <si>
    <t>事務作業（事務、庶務）</t>
    <rPh sb="0" eb="2">
      <t>ジム</t>
    </rPh>
    <rPh sb="2" eb="4">
      <t>サギョウ</t>
    </rPh>
    <phoneticPr fontId="2"/>
  </si>
  <si>
    <t>栄養士（献立作成）</t>
    <rPh sb="0" eb="3">
      <t>エイヨウシ</t>
    </rPh>
    <phoneticPr fontId="2"/>
  </si>
  <si>
    <t>食事関係（調理・配膳）</t>
    <rPh sb="0" eb="2">
      <t>ショクジ</t>
    </rPh>
    <rPh sb="2" eb="4">
      <t>カンケイ</t>
    </rPh>
    <phoneticPr fontId="2"/>
  </si>
  <si>
    <t>送迎関係（運転、付添い）</t>
    <rPh sb="0" eb="2">
      <t>ソウゲイ</t>
    </rPh>
    <rPh sb="2" eb="4">
      <t>カンケイ</t>
    </rPh>
    <phoneticPr fontId="2"/>
  </si>
  <si>
    <t>用務員（清掃、その他用務）</t>
    <rPh sb="0" eb="3">
      <t>ヨウムイン</t>
    </rPh>
    <rPh sb="9" eb="10">
      <t>タ</t>
    </rPh>
    <phoneticPr fontId="2"/>
  </si>
  <si>
    <t>宿直専任（夜間対応）</t>
    <rPh sb="0" eb="2">
      <t>シュクチョク</t>
    </rPh>
    <rPh sb="2" eb="4">
      <t>センニン</t>
    </rPh>
    <phoneticPr fontId="2"/>
  </si>
  <si>
    <t>◆「その他」の勤務の例</t>
    <rPh sb="4" eb="5">
      <t>タ</t>
    </rPh>
    <rPh sb="7" eb="9">
      <t>キンム</t>
    </rPh>
    <rPh sb="10" eb="11">
      <t>レイ</t>
    </rPh>
    <phoneticPr fontId="2"/>
  </si>
  <si>
    <t>※外注作業者（人材派遣を除く）は含まない。</t>
    <rPh sb="3" eb="6">
      <t>サギョウシャ</t>
    </rPh>
    <rPh sb="16" eb="17">
      <t>フクフク</t>
    </rPh>
    <phoneticPr fontId="2"/>
  </si>
  <si>
    <t>エラー例（合計がフルタイム時間以上）</t>
    <rPh sb="3" eb="4">
      <t>レイ</t>
    </rPh>
    <rPh sb="5" eb="7">
      <t>ゴウケイ</t>
    </rPh>
    <rPh sb="13" eb="15">
      <t>ジカン</t>
    </rPh>
    <rPh sb="15" eb="17">
      <t>イジョウ</t>
    </rPh>
    <phoneticPr fontId="2"/>
  </si>
  <si>
    <t>エラー例（合計が1.0以上である）</t>
    <rPh sb="3" eb="4">
      <t>レイ</t>
    </rPh>
    <rPh sb="5" eb="7">
      <t>ゴウケイ</t>
    </rPh>
    <rPh sb="11" eb="13">
      <t>イジョウ</t>
    </rPh>
    <phoneticPr fontId="2"/>
  </si>
  <si>
    <t>◆この入力・集計用シートの使い方</t>
    <rPh sb="3" eb="5">
      <t>ニュウリョク</t>
    </rPh>
    <rPh sb="6" eb="9">
      <t>シュウケイヨウ</t>
    </rPh>
    <rPh sb="13" eb="14">
      <t>ツカ</t>
    </rPh>
    <rPh sb="15" eb="16">
      <t>カタ</t>
    </rPh>
    <phoneticPr fontId="2"/>
  </si>
  <si>
    <t>集計結果（調査票様式）</t>
    <phoneticPr fontId="2"/>
  </si>
  <si>
    <t>③非常勤職員（パート・アルバイト）時間タイプ</t>
    <rPh sb="4" eb="6">
      <t>ショクイン</t>
    </rPh>
    <phoneticPr fontId="2"/>
  </si>
  <si>
    <t>①常勤職員（常勤40・32時間フルタイム）割合タイプ</t>
  </si>
  <si>
    <t>②常勤職員（フルタイム）時間・日数タイプ</t>
  </si>
  <si>
    <t>④非常勤職員（パート・アルバイト）割合タイプ</t>
    <phoneticPr fontId="2"/>
  </si>
  <si>
    <t>（比率は概算で構いません）</t>
  </si>
  <si>
    <t>※平均的な１週間の配置（急な残業や有休・代休等が発生</t>
    <rPh sb="1" eb="4">
      <t>ヘイキンテキ</t>
    </rPh>
    <rPh sb="6" eb="8">
      <t>シュウカン</t>
    </rPh>
    <rPh sb="9" eb="11">
      <t>ハイチ</t>
    </rPh>
    <rPh sb="12" eb="13">
      <t>キュウ</t>
    </rPh>
    <rPh sb="14" eb="16">
      <t>ザンギョウ</t>
    </rPh>
    <rPh sb="17" eb="19">
      <t>ユウキュウ</t>
    </rPh>
    <phoneticPr fontId="2"/>
  </si>
  <si>
    <t>　しない想定）での勤務について計算・入力します。</t>
    <rPh sb="9" eb="11">
      <t>キンムケイサンニュウリョク</t>
    </rPh>
    <phoneticPr fontId="2"/>
  </si>
  <si>
    <t>※平均的な１週間の配置（急な残業や有休・代休等が発生</t>
    <rPh sb="6" eb="8">
      <t>シュウカン</t>
    </rPh>
    <rPh sb="9" eb="11">
      <t>ハイチ</t>
    </rPh>
    <rPh sb="12" eb="13">
      <t>キュウ</t>
    </rPh>
    <rPh sb="14" eb="16">
      <t>ザンギョウ</t>
    </rPh>
    <rPh sb="17" eb="19">
      <t>ユウキュウ</t>
    </rPh>
    <phoneticPr fontId="2"/>
  </si>
  <si>
    <r>
      <t>◆常勤職員（フルタイム）用　</t>
    </r>
    <r>
      <rPr>
        <b/>
        <sz val="11"/>
        <color theme="1"/>
        <rFont val="HG丸ｺﾞｼｯｸM-PRO"/>
        <family val="3"/>
        <charset val="128"/>
      </rPr>
      <t>※割合タイプ</t>
    </r>
    <rPh sb="3" eb="5">
      <t>ショクイン</t>
    </rPh>
    <rPh sb="12" eb="13">
      <t>ヨウ</t>
    </rPh>
    <phoneticPr fontId="2"/>
  </si>
  <si>
    <r>
      <t>◆常勤職員（フルタイム）用　</t>
    </r>
    <r>
      <rPr>
        <b/>
        <sz val="11"/>
        <color theme="1"/>
        <rFont val="HG丸ｺﾞｼｯｸM-PRO"/>
        <family val="3"/>
        <charset val="128"/>
      </rPr>
      <t>※時間・日数タイプ</t>
    </r>
    <rPh sb="12" eb="13">
      <t>ヨウ</t>
    </rPh>
    <phoneticPr fontId="2"/>
  </si>
  <si>
    <r>
      <t>◆非常勤職員（パート・アルバイト）用　</t>
    </r>
    <r>
      <rPr>
        <b/>
        <sz val="11"/>
        <color theme="1"/>
        <rFont val="HG丸ｺﾞｼｯｸM-PRO"/>
        <family val="3"/>
        <charset val="128"/>
      </rPr>
      <t>※時間タイプ</t>
    </r>
    <rPh sb="1" eb="2">
      <t>ヒ</t>
    </rPh>
    <rPh sb="18" eb="19">
      <t>ヨウ</t>
    </rPh>
    <phoneticPr fontId="2"/>
  </si>
  <si>
    <r>
      <t>◆非常勤職員（フルタイム）用　</t>
    </r>
    <r>
      <rPr>
        <b/>
        <sz val="11"/>
        <color theme="1"/>
        <rFont val="HG丸ｺﾞｼｯｸM-PRO"/>
        <family val="3"/>
        <charset val="128"/>
      </rPr>
      <t>※割合タイプ</t>
    </r>
    <rPh sb="1" eb="2">
      <t>ヒ</t>
    </rPh>
    <rPh sb="13" eb="14">
      <t>ヨウ</t>
    </rPh>
    <phoneticPr fontId="2"/>
  </si>
  <si>
    <t>　しない想定）での勤務について入力します。</t>
    <rPh sb="9" eb="11">
      <t>キンム</t>
    </rPh>
    <phoneticPr fontId="2"/>
  </si>
  <si>
    <t>※平均的な１週間または１か月の配置（急な残業や有休・</t>
    <rPh sb="1" eb="4">
      <t>ヘイキンテキ</t>
    </rPh>
    <rPh sb="6" eb="8">
      <t>シュウカン</t>
    </rPh>
    <rPh sb="13" eb="14">
      <t>ゲツ</t>
    </rPh>
    <rPh sb="15" eb="17">
      <t>ハイチ</t>
    </rPh>
    <rPh sb="18" eb="19">
      <t>キュウ</t>
    </rPh>
    <rPh sb="20" eb="22">
      <t>ザンギョウ</t>
    </rPh>
    <rPh sb="23" eb="25">
      <t>ユウキュウ</t>
    </rPh>
    <phoneticPr fontId="2"/>
  </si>
  <si>
    <t>　代休等が発生しない想定）での勤務について入力します。</t>
    <rPh sb="15" eb="17">
      <t>キンム</t>
    </rPh>
    <phoneticPr fontId="2"/>
  </si>
  <si>
    <t>●日数か時間のいずれか１つに入力 ↓</t>
    <rPh sb="1" eb="3">
      <t>ニッスウ</t>
    </rPh>
    <rPh sb="4" eb="6">
      <t>ジカン</t>
    </rPh>
    <rPh sb="14" eb="16">
      <t>ニュウリョク</t>
    </rPh>
    <phoneticPr fontId="2"/>
  </si>
  <si>
    <t>※フルタイム勤務を週40時間または32時間と設定し、</t>
    <rPh sb="6" eb="8">
      <t>キンム</t>
    </rPh>
    <rPh sb="9" eb="10">
      <t>シュウ</t>
    </rPh>
    <rPh sb="12" eb="14">
      <t>ジカン</t>
    </rPh>
    <rPh sb="19" eb="21">
      <t>ジカン</t>
    </rPh>
    <rPh sb="22" eb="24">
      <t>セッテイ</t>
    </rPh>
    <phoneticPr fontId="2"/>
  </si>
  <si>
    <t>常勤職員のフルタイム時間（週）を入力→</t>
    <rPh sb="0" eb="2">
      <t>ジョウキン</t>
    </rPh>
    <rPh sb="2" eb="4">
      <t>ショクイン</t>
    </rPh>
    <rPh sb="10" eb="12">
      <t>ジカン</t>
    </rPh>
    <rPh sb="13" eb="14">
      <t>シュウ</t>
    </rPh>
    <rPh sb="16" eb="18">
      <t>ニュウリョク</t>
    </rPh>
    <phoneticPr fontId="2"/>
  </si>
  <si>
    <t>月の設定日数</t>
    <rPh sb="0" eb="1">
      <t>ツキ</t>
    </rPh>
    <rPh sb="2" eb="4">
      <t>セッテイ</t>
    </rPh>
    <rPh sb="4" eb="6">
      <t>ニッスウ</t>
    </rPh>
    <phoneticPr fontId="2"/>
  </si>
  <si>
    <t>週の設定時間</t>
    <rPh sb="0" eb="1">
      <t>シュウ</t>
    </rPh>
    <rPh sb="2" eb="4">
      <t>セッテイ</t>
    </rPh>
    <rPh sb="4" eb="6">
      <t>ジカン</t>
    </rPh>
    <phoneticPr fontId="2"/>
  </si>
  <si>
    <t>※標準的な勤務時間または勤務日数を入力（整数で入力）</t>
    <rPh sb="1" eb="4">
      <t>ヒョウジュンテキ</t>
    </rPh>
    <rPh sb="5" eb="7">
      <t>キンム</t>
    </rPh>
    <rPh sb="7" eb="9">
      <t>ジカン</t>
    </rPh>
    <rPh sb="12" eb="14">
      <t>キンム</t>
    </rPh>
    <rPh sb="14" eb="16">
      <t>ニッスウ</t>
    </rPh>
    <rPh sb="17" eb="19">
      <t>ニュウリョク</t>
    </rPh>
    <rPh sb="20" eb="22">
      <t>セイスウ</t>
    </rPh>
    <rPh sb="23" eb="25">
      <t>ニュウリョク</t>
    </rPh>
    <phoneticPr fontId="2"/>
  </si>
  <si>
    <t>　場合の勤務時間比率（比率は概算で構いません）</t>
    <rPh sb="8" eb="10">
      <t>キンム</t>
    </rPh>
    <rPh sb="10" eb="12">
      <t>ジカン</t>
    </rPh>
    <rPh sb="12" eb="14">
      <t>ヒリツ</t>
    </rPh>
    <phoneticPr fontId="2"/>
  </si>
  <si>
    <t>　標準的な勤務時間を入力（整数で入力）。</t>
    <rPh sb="1" eb="4">
      <t>ヒョウジュンテキ</t>
    </rPh>
    <rPh sb="5" eb="7">
      <t>キンム</t>
    </rPh>
    <rPh sb="7" eb="9">
      <t>ジカン</t>
    </rPh>
    <rPh sb="10" eb="12">
      <t>ニュウリョク</t>
    </rPh>
    <phoneticPr fontId="2"/>
  </si>
  <si>
    <t>※勤務時間合計がフルタイム設定時間未満となるよう注意。</t>
    <rPh sb="1" eb="3">
      <t>キンム</t>
    </rPh>
    <rPh sb="3" eb="5">
      <t>ジカン</t>
    </rPh>
    <rPh sb="5" eb="7">
      <t>ゴウケイ</t>
    </rPh>
    <rPh sb="13" eb="15">
      <t>セッテイ</t>
    </rPh>
    <rPh sb="15" eb="17">
      <t>ジカン</t>
    </rPh>
    <rPh sb="17" eb="19">
      <t>ミマン</t>
    </rPh>
    <rPh sb="24" eb="26">
      <t>チュウイ</t>
    </rPh>
    <phoneticPr fontId="2"/>
  </si>
  <si>
    <t>※標準的な１日の勤務時間を1.0とした内訳比率、または</t>
    <rPh sb="1" eb="3">
      <t>ヒョウジュン</t>
    </rPh>
    <rPh sb="8" eb="10">
      <t>キンム</t>
    </rPh>
    <rPh sb="10" eb="12">
      <t>ジカン</t>
    </rPh>
    <phoneticPr fontId="2"/>
  </si>
  <si>
    <t>　週40(又は32)時間勤務を1.0とした内訳比率を入力。</t>
    <rPh sb="12" eb="14">
      <t>キンム</t>
    </rPh>
    <rPh sb="26" eb="28">
      <t>ニュウリョク</t>
    </rPh>
    <phoneticPr fontId="2"/>
  </si>
  <si>
    <t>※勤務時間比率の合計が1.0未満となるよう注意。</t>
    <rPh sb="1" eb="3">
      <t>キンム</t>
    </rPh>
    <rPh sb="3" eb="5">
      <t>ジカン</t>
    </rPh>
    <rPh sb="5" eb="7">
      <t>ヒリツ</t>
    </rPh>
    <rPh sb="8" eb="10">
      <t>ゴウケイ</t>
    </rPh>
    <rPh sb="14" eb="16">
      <t>ミマン</t>
    </rPh>
    <rPh sb="21" eb="23">
      <t>チュウイ</t>
    </rPh>
    <phoneticPr fontId="2"/>
  </si>
  <si>
    <t>※フルタイム勤務時間（週40又は32時間）を1.0とした</t>
    <rPh sb="6" eb="8">
      <t>キンム</t>
    </rPh>
    <rPh sb="8" eb="10">
      <t>ジカン</t>
    </rPh>
    <rPh sb="14" eb="15">
      <t>マタ</t>
    </rPh>
    <phoneticPr fontId="2"/>
  </si>
  <si>
    <t>そのうち、①と②が常勤職員（フルタイム勤務）用、③と④が非常勤職員（パート・アルバイト勤務）用です。</t>
    <rPh sb="9" eb="11">
      <t>ジョウキン</t>
    </rPh>
    <rPh sb="11" eb="13">
      <t>ショクイン</t>
    </rPh>
    <rPh sb="19" eb="21">
      <t>キンム</t>
    </rPh>
    <rPh sb="22" eb="23">
      <t>ヨウ</t>
    </rPh>
    <rPh sb="28" eb="31">
      <t>ヒジョウキン</t>
    </rPh>
    <rPh sb="31" eb="33">
      <t>ショクイン</t>
    </rPh>
    <rPh sb="44" eb="46">
      <t>キンム</t>
    </rPh>
    <rPh sb="47" eb="48">
      <t>ヨウ</t>
    </rPh>
    <phoneticPr fontId="2"/>
  </si>
  <si>
    <t>【常勤職員用】</t>
    <phoneticPr fontId="2"/>
  </si>
  <si>
    <t>【非常勤職員用】</t>
    <rPh sb="1" eb="2">
      <t>ヒ</t>
    </rPh>
    <phoneticPr fontId="2"/>
  </si>
  <si>
    <t>＜時間タイプ＞１週間の勤務時間を40時間あるいは32時間と設定し、職員ごとに職務別勤務時間を入力します。</t>
    <rPh sb="1" eb="3">
      <t>ジカン</t>
    </rPh>
    <rPh sb="8" eb="10">
      <t>シュウカン</t>
    </rPh>
    <rPh sb="11" eb="13">
      <t>キンム</t>
    </rPh>
    <rPh sb="13" eb="15">
      <t>ジカン</t>
    </rPh>
    <rPh sb="18" eb="20">
      <t>ジカン</t>
    </rPh>
    <rPh sb="26" eb="28">
      <t>ジカン</t>
    </rPh>
    <rPh sb="29" eb="31">
      <t>セッテイ</t>
    </rPh>
    <rPh sb="33" eb="35">
      <t>ショクイン</t>
    </rPh>
    <rPh sb="38" eb="40">
      <t>ショクム</t>
    </rPh>
    <rPh sb="40" eb="41">
      <t>ベツ</t>
    </rPh>
    <rPh sb="41" eb="43">
      <t>キンム</t>
    </rPh>
    <rPh sb="43" eb="45">
      <t>ジカン</t>
    </rPh>
    <rPh sb="46" eb="48">
      <t>ニュウリョクヒト</t>
    </rPh>
    <phoneticPr fontId="2"/>
  </si>
  <si>
    <t>＜日数タイプ＞１か月の標準勤務日数（又は今年10月）を○○日と設定し、職員ごとに職務別勤務日数を入力します。</t>
    <rPh sb="1" eb="3">
      <t>ニッスウ</t>
    </rPh>
    <rPh sb="11" eb="13">
      <t>ヒョウジュン</t>
    </rPh>
    <rPh sb="13" eb="15">
      <t>キンム</t>
    </rPh>
    <rPh sb="15" eb="17">
      <t>ニッスウ</t>
    </rPh>
    <rPh sb="18" eb="19">
      <t>マタ</t>
    </rPh>
    <rPh sb="20" eb="22">
      <t>コトシ</t>
    </rPh>
    <rPh sb="24" eb="25">
      <t>ガツ</t>
    </rPh>
    <rPh sb="29" eb="30">
      <t>ビ</t>
    </rPh>
    <rPh sb="31" eb="33">
      <t>セッテイ</t>
    </rPh>
    <rPh sb="35" eb="37">
      <t>ショクイン</t>
    </rPh>
    <rPh sb="40" eb="42">
      <t>ショクム</t>
    </rPh>
    <rPh sb="42" eb="43">
      <t>ベツ</t>
    </rPh>
    <rPh sb="43" eb="45">
      <t>キンム</t>
    </rPh>
    <rPh sb="45" eb="47">
      <t>ニッスウ</t>
    </rPh>
    <rPh sb="48" eb="50">
      <t>ニュウリョクヒト</t>
    </rPh>
    <phoneticPr fontId="2"/>
  </si>
  <si>
    <r>
      <t>常勤（フルタイム）の場合の１週間の</t>
    </r>
    <r>
      <rPr>
        <sz val="11"/>
        <color theme="1"/>
        <rFont val="ＭＳ 明朝"/>
        <family val="1"/>
        <charset val="128"/>
      </rPr>
      <t>勤務時間を</t>
    </r>
    <r>
      <rPr>
        <sz val="11"/>
        <color theme="1"/>
        <rFont val="ＭＳ 明朝"/>
        <family val="2"/>
        <charset val="128"/>
      </rPr>
      <t>40時間（又は32時間）と設定し、職員ごとに職務別勤務時間を入力します。</t>
    </r>
    <rPh sb="0" eb="2">
      <t>ジョウキン</t>
    </rPh>
    <rPh sb="10" eb="12">
      <t>バアイ</t>
    </rPh>
    <rPh sb="14" eb="16">
      <t>シュウカン</t>
    </rPh>
    <rPh sb="17" eb="19">
      <t>キンム</t>
    </rPh>
    <rPh sb="19" eb="21">
      <t>ジカン</t>
    </rPh>
    <rPh sb="24" eb="26">
      <t>ジカン</t>
    </rPh>
    <rPh sb="27" eb="28">
      <t>マタ</t>
    </rPh>
    <rPh sb="31" eb="33">
      <t>ジカン</t>
    </rPh>
    <rPh sb="35" eb="37">
      <t>セッテイ</t>
    </rPh>
    <rPh sb="39" eb="41">
      <t>ショクイン</t>
    </rPh>
    <rPh sb="44" eb="46">
      <t>ショクム</t>
    </rPh>
    <rPh sb="46" eb="47">
      <t>ベツ</t>
    </rPh>
    <rPh sb="47" eb="49">
      <t>キンム</t>
    </rPh>
    <rPh sb="49" eb="51">
      <t>ジカン</t>
    </rPh>
    <rPh sb="52" eb="54">
      <t>ニュウリョクヒト</t>
    </rPh>
    <phoneticPr fontId="2"/>
  </si>
  <si>
    <r>
      <t>常勤（フルタイム）の場合の１週間の</t>
    </r>
    <r>
      <rPr>
        <sz val="11"/>
        <color theme="1"/>
        <rFont val="ＭＳ 明朝"/>
        <family val="1"/>
        <charset val="128"/>
      </rPr>
      <t>勤務時間を</t>
    </r>
    <r>
      <rPr>
        <sz val="11"/>
        <color theme="1"/>
        <rFont val="ＭＳ 明朝"/>
        <family val="2"/>
        <charset val="128"/>
      </rPr>
      <t>40時間（又は32時間）と設定し、その時間を1.0とした場合の、職員ごとの</t>
    </r>
    <rPh sb="0" eb="2">
      <t>ジョウキン</t>
    </rPh>
    <rPh sb="10" eb="12">
      <t>バアイ</t>
    </rPh>
    <rPh sb="14" eb="16">
      <t>シュウカン</t>
    </rPh>
    <rPh sb="17" eb="19">
      <t>キンム</t>
    </rPh>
    <rPh sb="19" eb="21">
      <t>ジカン</t>
    </rPh>
    <rPh sb="24" eb="26">
      <t>ジカン</t>
    </rPh>
    <rPh sb="27" eb="28">
      <t>マタ</t>
    </rPh>
    <rPh sb="31" eb="33">
      <t>ジカン</t>
    </rPh>
    <rPh sb="35" eb="37">
      <t>セッテイ</t>
    </rPh>
    <rPh sb="54" eb="56">
      <t>ショクインヒト</t>
    </rPh>
    <phoneticPr fontId="2"/>
  </si>
  <si>
    <t>１週間の勤務時間を40時間あるいは32時間と設定し、その時間を1.0とした場合の、職員ごとの職務別勤務時間比率を入力します。</t>
    <rPh sb="1" eb="3">
      <t>シュウカン</t>
    </rPh>
    <rPh sb="4" eb="6">
      <t>キンム</t>
    </rPh>
    <rPh sb="6" eb="8">
      <t>ジカン</t>
    </rPh>
    <rPh sb="11" eb="13">
      <t>ジカン</t>
    </rPh>
    <rPh sb="19" eb="21">
      <t>ジカン</t>
    </rPh>
    <rPh sb="22" eb="24">
      <t>セッテイ</t>
    </rPh>
    <rPh sb="28" eb="30">
      <t>ジカン</t>
    </rPh>
    <rPh sb="37" eb="39">
      <t>バアイ</t>
    </rPh>
    <rPh sb="41" eb="43">
      <t>ショクイン</t>
    </rPh>
    <rPh sb="46" eb="48">
      <t>ショクム</t>
    </rPh>
    <rPh sb="48" eb="49">
      <t>ベツ</t>
    </rPh>
    <rPh sb="49" eb="51">
      <t>キンム</t>
    </rPh>
    <rPh sb="51" eb="53">
      <t>ジカン</t>
    </rPh>
    <rPh sb="53" eb="55">
      <t>ヒリツ</t>
    </rPh>
    <rPh sb="56" eb="58">
      <t>ニュウリョクヒト</t>
    </rPh>
    <phoneticPr fontId="2"/>
  </si>
  <si>
    <r>
      <t>職務別勤務時間比率を入力します。</t>
    </r>
    <r>
      <rPr>
        <u/>
        <sz val="11"/>
        <color theme="1"/>
        <rFont val="ＭＳ 明朝"/>
        <family val="1"/>
        <charset val="128"/>
      </rPr>
      <t>各職員の勤務時間比率の合計は、1.0未満となります。</t>
    </r>
    <rPh sb="16" eb="17">
      <t>カク</t>
    </rPh>
    <rPh sb="17" eb="19">
      <t>ショクイン</t>
    </rPh>
    <rPh sb="24" eb="26">
      <t>ヒリツ</t>
    </rPh>
    <phoneticPr fontId="2"/>
  </si>
  <si>
    <t>各職員の勤務時間の合計は、常勤（フルタイム）の場合の１週間の設定勤務時間（40時間又は32時間）未満となります。</t>
    <rPh sb="4" eb="6">
      <t>キンム</t>
    </rPh>
    <rPh sb="6" eb="8">
      <t>ジカン</t>
    </rPh>
    <rPh sb="9" eb="11">
      <t>ゴウケイ</t>
    </rPh>
    <rPh sb="30" eb="32">
      <t>セッテイ</t>
    </rPh>
    <rPh sb="41" eb="42">
      <t>マタミマンヒト</t>
    </rPh>
    <phoneticPr fontId="2"/>
  </si>
  <si>
    <t>（エラーの原因）</t>
    <rPh sb="5" eb="7">
      <t>ゲンイン</t>
    </rPh>
    <phoneticPr fontId="2"/>
  </si>
  <si>
    <t>①常勤職員用（常勤40・32時間フルタイム）割合タイプ</t>
    <rPh sb="3" eb="5">
      <t>ショクイン</t>
    </rPh>
    <phoneticPr fontId="2"/>
  </si>
  <si>
    <t>②常勤職員用（フルタイム）時間・日数タイプ</t>
    <phoneticPr fontId="2"/>
  </si>
  <si>
    <t>③非常勤職員用（パート・アルバイト）時間タイプ</t>
    <phoneticPr fontId="2"/>
  </si>
  <si>
    <t>④非常勤職員用（パート・アルバイト）割合タイプ</t>
    <phoneticPr fontId="2"/>
  </si>
  <si>
    <t>※入力は時間か日数のいずれかのタイプでのみ使用してください。両方のタイプを同時には使用できません。</t>
    <rPh sb="1" eb="3">
      <t>ニュウリョク</t>
    </rPh>
    <rPh sb="4" eb="6">
      <t>ジカン</t>
    </rPh>
    <rPh sb="7" eb="9">
      <t>ニッスウ</t>
    </rPh>
    <rPh sb="21" eb="23">
      <t>シヨウ</t>
    </rPh>
    <rPh sb="30" eb="32">
      <t>リョウホウ</t>
    </rPh>
    <rPh sb="37" eb="39">
      <t>ドウジ</t>
    </rPh>
    <rPh sb="41" eb="43">
      <t>シヨウ</t>
    </rPh>
    <phoneticPr fontId="2"/>
  </si>
  <si>
    <t>③非常勤職員用（時間タイプ）　→　時間合計がフルタイム標準設定時間以上である（フルタイム時間未満となるはず）</t>
    <rPh sb="17" eb="19">
      <t>ジカン</t>
    </rPh>
    <rPh sb="31" eb="33">
      <t>ジカン</t>
    </rPh>
    <rPh sb="33" eb="35">
      <t>イジョウ</t>
    </rPh>
    <rPh sb="44" eb="46">
      <t>ジカン</t>
    </rPh>
    <rPh sb="46" eb="48">
      <t>ミマン</t>
    </rPh>
    <phoneticPr fontId="2"/>
  </si>
  <si>
    <t>※時間タイプで使用する場合は、40時間か32時間のいずれかでのみ使用してください。両方の時間を同時には使用できません。</t>
    <rPh sb="1" eb="3">
      <t>ジカン</t>
    </rPh>
    <rPh sb="7" eb="9">
      <t>シヨウ</t>
    </rPh>
    <rPh sb="11" eb="13">
      <t>バアイ</t>
    </rPh>
    <rPh sb="17" eb="19">
      <t>ジカン</t>
    </rPh>
    <rPh sb="22" eb="24">
      <t>ジカン</t>
    </rPh>
    <rPh sb="32" eb="34">
      <t>シヨウ</t>
    </rPh>
    <rPh sb="41" eb="43">
      <t>リョウホウ</t>
    </rPh>
    <rPh sb="44" eb="46">
      <t>ジカン</t>
    </rPh>
    <rPh sb="47" eb="49">
      <t>ドウジ</t>
    </rPh>
    <rPh sb="51" eb="53">
      <t>シヨウ</t>
    </rPh>
    <phoneticPr fontId="2"/>
  </si>
  <si>
    <t>④非常勤職員用（割合タイプ）　→　比率合計が1.0以上である（非常勤なので1.0未満となるはず）</t>
    <rPh sb="17" eb="19">
      <t>ヒリツ</t>
    </rPh>
    <rPh sb="31" eb="34">
      <t>ヒジョウキン</t>
    </rPh>
    <phoneticPr fontId="2"/>
  </si>
  <si>
    <t>★年代区分コード表</t>
    <rPh sb="1" eb="3">
      <t>ネンダイ</t>
    </rPh>
    <rPh sb="3" eb="5">
      <t>クブン</t>
    </rPh>
    <rPh sb="8" eb="9">
      <t>ヒョウ</t>
    </rPh>
    <phoneticPr fontId="2"/>
  </si>
  <si>
    <t>★居住地区分コード表</t>
    <rPh sb="1" eb="4">
      <t>キョジュウチ</t>
    </rPh>
    <rPh sb="4" eb="6">
      <t>クブン</t>
    </rPh>
    <rPh sb="9" eb="10">
      <t>ヒョウ</t>
    </rPh>
    <phoneticPr fontId="2"/>
  </si>
  <si>
    <t>シート上部の各コード表にある番号以外の数値が入力されている</t>
    <rPh sb="3" eb="5">
      <t>ジョウブ</t>
    </rPh>
    <rPh sb="6" eb="7">
      <t>カク</t>
    </rPh>
    <rPh sb="10" eb="11">
      <t>ヒョウ</t>
    </rPh>
    <rPh sb="14" eb="16">
      <t>バンゴウ</t>
    </rPh>
    <rPh sb="16" eb="18">
      <t>イガイ</t>
    </rPh>
    <rPh sb="19" eb="21">
      <t>スウチ</t>
    </rPh>
    <rPh sb="22" eb="24">
      <t>ニュウリョク</t>
    </rPh>
    <phoneticPr fontId="2"/>
  </si>
  <si>
    <t>（エラーメッセージ）</t>
    <phoneticPr fontId="2"/>
  </si>
  <si>
    <t>●このブックは５つのシートで構成されています。</t>
    <rPh sb="14" eb="16">
      <t>コウセイ</t>
    </rPh>
    <phoneticPr fontId="2"/>
  </si>
  <si>
    <t>●①～④のシートが入力用シートです。</t>
    <rPh sb="9" eb="12">
      <t>ニュウリョクヨウ</t>
    </rPh>
    <phoneticPr fontId="2"/>
  </si>
  <si>
    <t>●入力結果が正しくない場合、エラー表示が出ます。</t>
    <rPh sb="1" eb="3">
      <t>ニュウリョク</t>
    </rPh>
    <rPh sb="3" eb="5">
      <t>ケッカ</t>
    </rPh>
    <rPh sb="6" eb="7">
      <t>タダ</t>
    </rPh>
    <rPh sb="11" eb="13">
      <t>バアイ</t>
    </rPh>
    <rPh sb="17" eb="19">
      <t>ヒョウジ</t>
    </rPh>
    <rPh sb="20" eb="21">
      <t>デ</t>
    </rPh>
    <phoneticPr fontId="2"/>
  </si>
  <si>
    <t>●入力結果は集計されて、「集計結果（調査票様式）」というシートに反映されます。</t>
    <rPh sb="1" eb="3">
      <t>ニュウリョク</t>
    </rPh>
    <rPh sb="3" eb="5">
      <t>ケッカ</t>
    </rPh>
    <rPh sb="6" eb="8">
      <t>シュウケイ</t>
    </rPh>
    <rPh sb="32" eb="34">
      <t>ハンエイ</t>
    </rPh>
    <phoneticPr fontId="2"/>
  </si>
  <si>
    <t>結果の内容と把握されている内容が異なると感じる場合は、再度入力用シートの内容についてご確認下さい。</t>
    <rPh sb="0" eb="2">
      <t>ケッカ</t>
    </rPh>
    <rPh sb="3" eb="5">
      <t>ナイヨウ</t>
    </rPh>
    <rPh sb="6" eb="8">
      <t>ハアク</t>
    </rPh>
    <rPh sb="13" eb="15">
      <t>ナイヨウ</t>
    </rPh>
    <rPh sb="16" eb="17">
      <t>コト</t>
    </rPh>
    <rPh sb="20" eb="21">
      <t>カン</t>
    </rPh>
    <rPh sb="23" eb="25">
      <t>バアイ</t>
    </rPh>
    <rPh sb="27" eb="29">
      <t>サイド</t>
    </rPh>
    <rPh sb="29" eb="32">
      <t>ニュウリョクヨウ</t>
    </rPh>
    <rPh sb="36" eb="38">
      <t>ナイヨウ</t>
    </rPh>
    <rPh sb="43" eb="45">
      <t>カクニン</t>
    </rPh>
    <rPh sb="45" eb="46">
      <t>クダ</t>
    </rPh>
    <phoneticPr fontId="2"/>
  </si>
  <si>
    <t>問題なければ、集計結果を調査票に転記して完了となります。</t>
    <rPh sb="0" eb="2">
      <t>モンダイ</t>
    </rPh>
    <rPh sb="7" eb="9">
      <t>シュウケイ</t>
    </rPh>
    <rPh sb="9" eb="11">
      <t>ケッカ</t>
    </rPh>
    <rPh sb="12" eb="15">
      <t>チョウサヒョウ</t>
    </rPh>
    <rPh sb="16" eb="18">
      <t>テンキ</t>
    </rPh>
    <rPh sb="20" eb="22">
      <t>カンリョウ</t>
    </rPh>
    <phoneticPr fontId="2"/>
  </si>
  <si>
    <t>【全シート共通】</t>
    <rPh sb="1" eb="2">
      <t>ゼン</t>
    </rPh>
    <rPh sb="5" eb="7">
      <t>キョウツウ</t>
    </rPh>
    <phoneticPr fontId="2"/>
  </si>
  <si>
    <t>該当するコードを入力します。</t>
    <phoneticPr fontId="2"/>
  </si>
  <si>
    <t>・「姓名、愛称など」列には、誰の情報かが分かるよう、適当に氏名等を入力します。</t>
    <phoneticPr fontId="2"/>
  </si>
  <si>
    <t>職員の勤務内容の入力ついては、以下の通りとなります。</t>
    <rPh sb="0" eb="2">
      <t>ショクイン</t>
    </rPh>
    <rPh sb="3" eb="5">
      <t>キンム</t>
    </rPh>
    <rPh sb="5" eb="7">
      <t>ナイヨウ</t>
    </rPh>
    <rPh sb="8" eb="10">
      <t>ニュウリョク</t>
    </rPh>
    <rPh sb="15" eb="17">
      <t>イカ</t>
    </rPh>
    <rPh sb="18" eb="19">
      <t>トオ</t>
    </rPh>
    <phoneticPr fontId="2"/>
  </si>
  <si>
    <t>・職員の勤務状況は、１名分を１行に入力します。</t>
    <rPh sb="4" eb="6">
      <t>キンム</t>
    </rPh>
    <rPh sb="6" eb="8">
      <t>ジョウキョウ</t>
    </rPh>
    <rPh sb="11" eb="12">
      <t>メイ</t>
    </rPh>
    <rPh sb="12" eb="13">
      <t>ブン</t>
    </rPh>
    <rPh sb="15" eb="16">
      <t>ギョウ</t>
    </rPh>
    <rPh sb="17" eb="19">
      <t>ニュウリョク</t>
    </rPh>
    <phoneticPr fontId="2"/>
  </si>
  <si>
    <t>職員の勤務状況に入力があるが、「常勤職員のフルタイム時間（週）」に数値が入力されていない。</t>
    <rPh sb="0" eb="2">
      <t>ショクイン</t>
    </rPh>
    <rPh sb="3" eb="5">
      <t>キンム</t>
    </rPh>
    <rPh sb="5" eb="7">
      <t>ジョウキョウ</t>
    </rPh>
    <rPh sb="8" eb="10">
      <t>ニュウリョク</t>
    </rPh>
    <rPh sb="33" eb="35">
      <t>スウチ</t>
    </rPh>
    <phoneticPr fontId="2"/>
  </si>
  <si>
    <t>（エラー表示）</t>
    <rPh sb="4" eb="6">
      <t>ヒョウジ</t>
    </rPh>
    <phoneticPr fontId="2"/>
  </si>
  <si>
    <t>1)設定日数入力欄と設定時間入力欄の両方に数値が入力された。　　2)どちらにも入っていない</t>
    <rPh sb="2" eb="4">
      <t>セッテイ</t>
    </rPh>
    <rPh sb="4" eb="6">
      <t>ニッスウ</t>
    </rPh>
    <rPh sb="6" eb="8">
      <t>ニュウリョク</t>
    </rPh>
    <rPh sb="8" eb="9">
      <t>ラン</t>
    </rPh>
    <rPh sb="10" eb="12">
      <t>セッテイ</t>
    </rPh>
    <rPh sb="12" eb="14">
      <t>ジカン</t>
    </rPh>
    <rPh sb="14" eb="16">
      <t>ニュウリョク</t>
    </rPh>
    <rPh sb="16" eb="17">
      <t>ラン</t>
    </rPh>
    <rPh sb="18" eb="20">
      <t>リョウホウ</t>
    </rPh>
    <rPh sb="21" eb="23">
      <t>スウチ</t>
    </rPh>
    <rPh sb="24" eb="26">
      <t>ニュウリョク</t>
    </rPh>
    <rPh sb="39" eb="40">
      <t>ハイ</t>
    </rPh>
    <phoneticPr fontId="2"/>
  </si>
  <si>
    <t>介護以外の自事業所の作業従事</t>
    <rPh sb="0" eb="2">
      <t>カイゴ</t>
    </rPh>
    <rPh sb="5" eb="6">
      <t>ジ</t>
    </rPh>
    <rPh sb="6" eb="9">
      <t>ジギョウショ</t>
    </rPh>
    <rPh sb="10" eb="12">
      <t>サギョウ</t>
    </rPh>
    <phoneticPr fontId="2"/>
  </si>
  <si>
    <t>flag</t>
    <phoneticPr fontId="2"/>
  </si>
  <si>
    <t>同一敷地の他施設の管理者</t>
    <rPh sb="0" eb="4">
      <t>ドウイツシキチ</t>
    </rPh>
    <rPh sb="5" eb="8">
      <t>タシセツ</t>
    </rPh>
    <rPh sb="9" eb="12">
      <t>カンリシャ</t>
    </rPh>
    <phoneticPr fontId="2"/>
  </si>
  <si>
    <t>a)管理者</t>
    <rPh sb="2" eb="5">
      <t>カンリシャ</t>
    </rPh>
    <phoneticPr fontId="2"/>
  </si>
  <si>
    <t>b)計画作成担当</t>
    <rPh sb="2" eb="4">
      <t>ケイカク</t>
    </rPh>
    <rPh sb="4" eb="6">
      <t>サクセイ</t>
    </rPh>
    <rPh sb="6" eb="8">
      <t>タントウ</t>
    </rPh>
    <phoneticPr fontId="2"/>
  </si>
  <si>
    <t>C)看護職員</t>
    <rPh sb="2" eb="4">
      <t>カンゴ</t>
    </rPh>
    <rPh sb="4" eb="6">
      <t>ショクイン</t>
    </rPh>
    <phoneticPr fontId="2"/>
  </si>
  <si>
    <t>d)介護職員</t>
    <rPh sb="2" eb="4">
      <t>カイゴ</t>
    </rPh>
    <rPh sb="4" eb="6">
      <t>ショクイン</t>
    </rPh>
    <phoneticPr fontId="2"/>
  </si>
  <si>
    <t>e)その他</t>
    <phoneticPr fontId="2"/>
  </si>
  <si>
    <t>合計
(a～e)</t>
    <rPh sb="0" eb="2">
      <t>ゴウケイ</t>
    </rPh>
    <phoneticPr fontId="2"/>
  </si>
  <si>
    <t>フル=</t>
    <phoneticPr fontId="2"/>
  </si>
  <si>
    <t>常勤・非常勤別職員数</t>
    <rPh sb="7" eb="10">
      <t>ショクインスウ</t>
    </rPh>
    <phoneticPr fontId="2"/>
  </si>
  <si>
    <t>職員総数</t>
    <rPh sb="0" eb="2">
      <t>ショクイン</t>
    </rPh>
    <rPh sb="2" eb="4">
      <t>ソウスウ</t>
    </rPh>
    <phoneticPr fontId="2"/>
  </si>
  <si>
    <r>
      <t>・職員の年代区分</t>
    </r>
    <r>
      <rPr>
        <strike/>
        <sz val="11"/>
        <color theme="1"/>
        <rFont val="ＭＳ 明朝"/>
        <family val="1"/>
        <charset val="128"/>
      </rPr>
      <t>、居住地区分</t>
    </r>
    <r>
      <rPr>
        <sz val="11"/>
        <color theme="1"/>
        <rFont val="ＭＳ 明朝"/>
        <family val="2"/>
        <charset val="128"/>
      </rPr>
      <t>を入力します。</t>
    </r>
    <rPh sb="1" eb="3">
      <t>ショクイン</t>
    </rPh>
    <rPh sb="4" eb="6">
      <t>ネンダイ</t>
    </rPh>
    <rPh sb="6" eb="8">
      <t>クブン</t>
    </rPh>
    <rPh sb="9" eb="12">
      <t>キョジュウチ</t>
    </rPh>
    <rPh sb="12" eb="14">
      <t>クブン</t>
    </rPh>
    <rPh sb="15" eb="17">
      <t>ニュウリョク</t>
    </rPh>
    <phoneticPr fontId="2"/>
  </si>
  <si>
    <r>
      <t>各シートの上部にある年代区分コード表</t>
    </r>
    <r>
      <rPr>
        <strike/>
        <sz val="11"/>
        <color theme="1"/>
        <rFont val="ＭＳ 明朝"/>
        <family val="1"/>
        <charset val="128"/>
      </rPr>
      <t>及び居住地区分コード表</t>
    </r>
    <r>
      <rPr>
        <sz val="11"/>
        <color theme="1"/>
        <rFont val="ＭＳ 明朝"/>
        <family val="2"/>
        <charset val="128"/>
      </rPr>
      <t>に従い、職員ごとに入力表の「年代」列</t>
    </r>
    <r>
      <rPr>
        <strike/>
        <sz val="11"/>
        <color theme="1"/>
        <rFont val="ＭＳ 明朝"/>
        <family val="1"/>
        <charset val="128"/>
      </rPr>
      <t>と「居住地区分」列</t>
    </r>
    <r>
      <rPr>
        <sz val="11"/>
        <color theme="1"/>
        <rFont val="ＭＳ 明朝"/>
        <family val="2"/>
        <charset val="128"/>
      </rPr>
      <t>に</t>
    </r>
    <rPh sb="0" eb="1">
      <t>カク</t>
    </rPh>
    <rPh sb="5" eb="7">
      <t>ジョウブ</t>
    </rPh>
    <rPh sb="10" eb="12">
      <t>ネンダイ</t>
    </rPh>
    <rPh sb="12" eb="14">
      <t>クブン</t>
    </rPh>
    <rPh sb="17" eb="18">
      <t>ヒョウ</t>
    </rPh>
    <rPh sb="18" eb="19">
      <t>オヨ</t>
    </rPh>
    <rPh sb="20" eb="23">
      <t>キョジュウチ</t>
    </rPh>
    <rPh sb="23" eb="25">
      <t>クブン</t>
    </rPh>
    <rPh sb="28" eb="29">
      <t>ヒョウ</t>
    </rPh>
    <rPh sb="30" eb="31">
      <t>シタガ</t>
    </rPh>
    <rPh sb="33" eb="35">
      <t>ショクイン</t>
    </rPh>
    <rPh sb="38" eb="40">
      <t>ニュウリョク</t>
    </rPh>
    <rPh sb="40" eb="41">
      <t>ヒョウ</t>
    </rPh>
    <rPh sb="43" eb="45">
      <t>ネンダイ</t>
    </rPh>
    <rPh sb="46" eb="47">
      <t>レツ</t>
    </rPh>
    <phoneticPr fontId="2"/>
  </si>
  <si>
    <r>
      <t>・時間比率や時間・日数の入力が正しくない場合、その人の</t>
    </r>
    <r>
      <rPr>
        <u/>
        <sz val="11"/>
        <color theme="1"/>
        <rFont val="ＭＳ 明朝"/>
        <family val="1"/>
        <charset val="128"/>
      </rPr>
      <t>数値を全て入力後</t>
    </r>
    <r>
      <rPr>
        <sz val="11"/>
        <color theme="1"/>
        <rFont val="ＭＳ 明朝"/>
        <family val="2"/>
        <charset val="128"/>
      </rPr>
      <t>に、表内の</t>
    </r>
    <r>
      <rPr>
        <u/>
        <sz val="11"/>
        <color theme="1"/>
        <rFont val="ＭＳ 明朝"/>
        <family val="1"/>
        <charset val="128"/>
      </rPr>
      <t>「合計」列のセルがオレンジ色になる。</t>
    </r>
    <rPh sb="1" eb="3">
      <t>ジカン</t>
    </rPh>
    <rPh sb="3" eb="5">
      <t>ヒリツ</t>
    </rPh>
    <rPh sb="6" eb="8">
      <t>ジカン</t>
    </rPh>
    <rPh sb="9" eb="11">
      <t>ニッスウ</t>
    </rPh>
    <rPh sb="12" eb="14">
      <t>ニュウリョク</t>
    </rPh>
    <rPh sb="15" eb="16">
      <t>タダ</t>
    </rPh>
    <rPh sb="20" eb="22">
      <t>バアイ</t>
    </rPh>
    <rPh sb="25" eb="26">
      <t>ヒト</t>
    </rPh>
    <rPh sb="27" eb="29">
      <t>スウチ</t>
    </rPh>
    <rPh sb="32" eb="35">
      <t>ニュウリョクゴ</t>
    </rPh>
    <rPh sb="37" eb="39">
      <t>ヒョウナイ</t>
    </rPh>
    <rPh sb="41" eb="43">
      <t>ゴウケイ</t>
    </rPh>
    <rPh sb="44" eb="45">
      <t>レツ</t>
    </rPh>
    <rPh sb="53" eb="54">
      <t>イロ</t>
    </rPh>
    <phoneticPr fontId="2"/>
  </si>
  <si>
    <r>
      <t>①常勤職員用（割合タイプ）　→　合計が1.0でない（常勤職員は必ず1.0になるはす）</t>
    </r>
    <r>
      <rPr>
        <b/>
        <sz val="11"/>
        <color theme="1"/>
        <rFont val="ＭＳ ゴシック"/>
        <family val="3"/>
        <charset val="128"/>
      </rPr>
      <t>（注１）</t>
    </r>
    <rPh sb="3" eb="5">
      <t>ショクイン</t>
    </rPh>
    <rPh sb="16" eb="18">
      <t>ゴウケイ</t>
    </rPh>
    <rPh sb="26" eb="28">
      <t>ジョウキン</t>
    </rPh>
    <rPh sb="28" eb="30">
      <t>ショクイン</t>
    </rPh>
    <rPh sb="31" eb="32">
      <t>カナラ</t>
    </rPh>
    <rPh sb="43" eb="44">
      <t>チュウ</t>
    </rPh>
    <phoneticPr fontId="2"/>
  </si>
  <si>
    <r>
      <t>②常勤職員用（時間・日数タイプ）　→　合計が標準設定時間。日数と合致しない</t>
    </r>
    <r>
      <rPr>
        <b/>
        <sz val="11"/>
        <color theme="1"/>
        <rFont val="ＭＳ ゴシック"/>
        <family val="3"/>
        <charset val="128"/>
      </rPr>
      <t>（注１）</t>
    </r>
    <rPh sb="22" eb="24">
      <t>ヒョウジュン</t>
    </rPh>
    <rPh sb="24" eb="26">
      <t>セッテイ</t>
    </rPh>
    <rPh sb="26" eb="28">
      <t>ジカン</t>
    </rPh>
    <rPh sb="29" eb="31">
      <t>ニッスウ</t>
    </rPh>
    <rPh sb="32" eb="34">
      <t>ガッチ</t>
    </rPh>
    <phoneticPr fontId="2"/>
  </si>
  <si>
    <t>注１）</t>
    <rPh sb="0" eb="1">
      <t>チュウ</t>
    </rPh>
    <phoneticPr fontId="2"/>
  </si>
  <si>
    <t>管理者のうち、同一敷地の他施設の管理者を兼務する人は、この限りではない。</t>
    <rPh sb="0" eb="3">
      <t>カンリシャ</t>
    </rPh>
    <rPh sb="20" eb="22">
      <t>ケンム</t>
    </rPh>
    <rPh sb="24" eb="25">
      <t>ヒト</t>
    </rPh>
    <rPh sb="29" eb="30">
      <t>カギ</t>
    </rPh>
    <phoneticPr fontId="2"/>
  </si>
  <si>
    <t>（「合計」列の値が１.0未満あるいは標準設定時間・日数未満となる）</t>
    <rPh sb="2" eb="4">
      <t>ゴウケイ</t>
    </rPh>
    <rPh sb="5" eb="6">
      <t>レツ</t>
    </rPh>
    <rPh sb="7" eb="8">
      <t>アタイ</t>
    </rPh>
    <rPh sb="12" eb="14">
      <t>ミマン</t>
    </rPh>
    <phoneticPr fontId="2"/>
  </si>
  <si>
    <t>合計値flag</t>
    <rPh sb="0" eb="3">
      <t>ゴウケイチ</t>
    </rPh>
    <phoneticPr fontId="2"/>
  </si>
  <si>
    <t>年代ｺｰﾄﾞ範囲ﾁｪｯｸflag</t>
    <rPh sb="0" eb="2">
      <t>ネンダイ</t>
    </rPh>
    <rPh sb="7" eb="11">
      <t>チェック</t>
    </rPh>
    <phoneticPr fontId="2"/>
  </si>
  <si>
    <r>
      <t>・入力した職員の年代コード</t>
    </r>
    <r>
      <rPr>
        <strike/>
        <sz val="11"/>
        <color theme="1"/>
        <rFont val="ＭＳ 明朝"/>
        <family val="1"/>
        <charset val="128"/>
      </rPr>
      <t>や居住地コード</t>
    </r>
    <r>
      <rPr>
        <sz val="11"/>
        <color theme="1"/>
        <rFont val="ＭＳ 明朝"/>
        <family val="2"/>
        <charset val="128"/>
      </rPr>
      <t>の数値が正しくない場合、表の上部の余白にオレンジ色のメッセージが出て、</t>
    </r>
    <rPh sb="1" eb="3">
      <t>ニュウリョク</t>
    </rPh>
    <rPh sb="5" eb="7">
      <t>ショクイン</t>
    </rPh>
    <rPh sb="8" eb="10">
      <t>ネンダイ</t>
    </rPh>
    <rPh sb="14" eb="17">
      <t>キョジュウチ</t>
    </rPh>
    <rPh sb="21" eb="23">
      <t>スウチ</t>
    </rPh>
    <rPh sb="24" eb="25">
      <t>タダ</t>
    </rPh>
    <rPh sb="29" eb="31">
      <t>バアイ</t>
    </rPh>
    <rPh sb="32" eb="33">
      <t>ヒョウ</t>
    </rPh>
    <rPh sb="34" eb="36">
      <t>ジョウブ</t>
    </rPh>
    <rPh sb="37" eb="39">
      <t>ヨハク</t>
    </rPh>
    <rPh sb="44" eb="45">
      <t>イロ</t>
    </rPh>
    <rPh sb="52" eb="53">
      <t>デ</t>
    </rPh>
    <phoneticPr fontId="2"/>
  </si>
  <si>
    <r>
      <t>入力エラーのあるセルに色が付く（年代は黄色</t>
    </r>
    <r>
      <rPr>
        <strike/>
        <u/>
        <sz val="11"/>
        <color theme="1"/>
        <rFont val="ＭＳ 明朝"/>
        <family val="1"/>
        <charset val="128"/>
      </rPr>
      <t>、居住地区分は緑色</t>
    </r>
    <r>
      <rPr>
        <u/>
        <sz val="11"/>
        <color theme="1"/>
        <rFont val="ＭＳ 明朝"/>
        <family val="1"/>
        <charset val="128"/>
      </rPr>
      <t>）。</t>
    </r>
    <rPh sb="11" eb="12">
      <t>イロ</t>
    </rPh>
    <rPh sb="13" eb="14">
      <t>ツ</t>
    </rPh>
    <rPh sb="16" eb="18">
      <t>ネンダイ</t>
    </rPh>
    <rPh sb="19" eb="21">
      <t>キイロ</t>
    </rPh>
    <rPh sb="22" eb="25">
      <t>キョジュウチ</t>
    </rPh>
    <rPh sb="25" eb="27">
      <t>クブン</t>
    </rPh>
    <rPh sb="28" eb="29">
      <t>ミドリ</t>
    </rPh>
    <rPh sb="29" eb="30">
      <t>イロ</t>
    </rPh>
    <phoneticPr fontId="2"/>
  </si>
  <si>
    <r>
      <t>年代エラー！</t>
    </r>
    <r>
      <rPr>
        <strike/>
        <sz val="11"/>
        <color theme="1"/>
        <rFont val="ＭＳ 明朝"/>
        <family val="1"/>
        <charset val="128"/>
      </rPr>
      <t>　居住地エラー！</t>
    </r>
    <rPh sb="0" eb="2">
      <t>ネンダイ</t>
    </rPh>
    <rPh sb="7" eb="10">
      <t>キョジュウチ</t>
    </rPh>
    <phoneticPr fontId="2"/>
  </si>
  <si>
    <r>
      <t>・職員の年代コード</t>
    </r>
    <r>
      <rPr>
        <strike/>
        <sz val="11"/>
        <color theme="1"/>
        <rFont val="ＭＳ 明朝"/>
        <family val="1"/>
        <charset val="128"/>
      </rPr>
      <t>や居住地コード</t>
    </r>
    <r>
      <rPr>
        <sz val="11"/>
        <color theme="1"/>
        <rFont val="ＭＳ 明朝"/>
        <family val="2"/>
        <charset val="128"/>
      </rPr>
      <t>の入力が漏れている場合、表上部の余白にオレンジ色のメッセージが出る。</t>
    </r>
    <r>
      <rPr>
        <strike/>
        <sz val="11"/>
        <color theme="1"/>
        <rFont val="ＭＳ 明朝"/>
        <family val="1"/>
        <charset val="128"/>
      </rPr>
      <t/>
    </r>
    <rPh sb="1" eb="3">
      <t>ショクイン</t>
    </rPh>
    <rPh sb="4" eb="6">
      <t>ネンダイ</t>
    </rPh>
    <rPh sb="10" eb="13">
      <t>キョジュウチ</t>
    </rPh>
    <rPh sb="17" eb="19">
      <t>ニュウリョク</t>
    </rPh>
    <rPh sb="20" eb="21">
      <t>モ</t>
    </rPh>
    <rPh sb="25" eb="27">
      <t>バアイ</t>
    </rPh>
    <rPh sb="28" eb="29">
      <t>ヒョウ</t>
    </rPh>
    <rPh sb="29" eb="31">
      <t>ジョウブ</t>
    </rPh>
    <rPh sb="32" eb="34">
      <t>ヨハク</t>
    </rPh>
    <rPh sb="39" eb="40">
      <t>イロ</t>
    </rPh>
    <rPh sb="47" eb="48">
      <t>デ</t>
    </rPh>
    <phoneticPr fontId="2"/>
  </si>
  <si>
    <t>て、入力エラーのあるセルの色（年代は黄色、居住地区分は緑色）が無色に変化しない。</t>
    <phoneticPr fontId="2"/>
  </si>
  <si>
    <r>
      <t>勤務時間あるいは勤務時間比率は入力されているが、年代</t>
    </r>
    <r>
      <rPr>
        <strike/>
        <sz val="11"/>
        <color theme="1"/>
        <rFont val="ＭＳ 明朝"/>
        <family val="1"/>
        <charset val="128"/>
      </rPr>
      <t>あるいは居住地区分</t>
    </r>
    <r>
      <rPr>
        <sz val="11"/>
        <color theme="1"/>
        <rFont val="ＭＳ 明朝"/>
        <family val="2"/>
        <charset val="128"/>
      </rPr>
      <t>が入力されていない。</t>
    </r>
    <rPh sb="15" eb="17">
      <t>ニュウリョク</t>
    </rPh>
    <rPh sb="36" eb="38">
      <t>ニュウリョク</t>
    </rPh>
    <rPh sb="37" eb="39">
      <t>クブン</t>
    </rPh>
    <rPh sb="39" eb="41">
      <t>イガイハイ</t>
    </rPh>
    <phoneticPr fontId="2"/>
  </si>
  <si>
    <t>・「②常勤職員用（時間・日数タイプ）」の「設定日数」「設定時間」関連エラー</t>
    <rPh sb="21" eb="23">
      <t>セッテイ</t>
    </rPh>
    <rPh sb="23" eb="25">
      <t>ニッスウ</t>
    </rPh>
    <rPh sb="27" eb="29">
      <t>セッテイ</t>
    </rPh>
    <rPh sb="29" eb="31">
      <t>ジカン</t>
    </rPh>
    <rPh sb="32" eb="34">
      <t>カンレン</t>
    </rPh>
    <phoneticPr fontId="2"/>
  </si>
  <si>
    <t>・「③非常勤職員用（時間タイプ）」の「常勤職員のフルタイム時間（週）」の入力エラー</t>
    <rPh sb="3" eb="6">
      <t>ヒジョウキン</t>
    </rPh>
    <rPh sb="6" eb="8">
      <t>ショクイン</t>
    </rPh>
    <rPh sb="8" eb="9">
      <t>ヨウ</t>
    </rPh>
    <rPh sb="10" eb="12">
      <t>ジカン</t>
    </rPh>
    <rPh sb="19" eb="21">
      <t>ジョウキン</t>
    </rPh>
    <rPh sb="21" eb="23">
      <t>ショクイン</t>
    </rPh>
    <rPh sb="29" eb="31">
      <t>ジカン</t>
    </rPh>
    <rPh sb="32" eb="33">
      <t>シュウ</t>
    </rPh>
    <rPh sb="36" eb="38">
      <t>ニュウリョク</t>
    </rPh>
    <phoneticPr fontId="2"/>
  </si>
  <si>
    <t>※例1～3は、フルタイム40時間で設定。</t>
    <rPh sb="1" eb="2">
      <t>レイ</t>
    </rPh>
    <rPh sb="14" eb="16">
      <t>ジカン</t>
    </rPh>
    <rPh sb="17" eb="19">
      <t>セッテイ</t>
    </rPh>
    <phoneticPr fontId="2"/>
  </si>
  <si>
    <t>管理者Ａさん</t>
    <rPh sb="0" eb="3">
      <t>カンリシャ</t>
    </rPh>
    <phoneticPr fontId="2"/>
  </si>
  <si>
    <r>
      <t>勤務状況が入力された職員の「合計」欄がオレンジ色になる</t>
    </r>
    <r>
      <rPr>
        <strike/>
        <sz val="11"/>
        <color theme="1"/>
        <rFont val="ＭＳ 明朝"/>
        <family val="1"/>
        <charset val="128"/>
      </rPr>
      <t>のままである</t>
    </r>
    <r>
      <rPr>
        <sz val="11"/>
        <color theme="1"/>
        <rFont val="ＭＳ 明朝"/>
        <family val="2"/>
        <charset val="128"/>
      </rPr>
      <t>。</t>
    </r>
    <rPh sb="10" eb="12">
      <t>ショクイン</t>
    </rPh>
    <rPh sb="14" eb="16">
      <t>ゴウケイ</t>
    </rPh>
    <rPh sb="17" eb="18">
      <t>ラン</t>
    </rPh>
    <rPh sb="23" eb="24">
      <t>イロ</t>
    </rPh>
    <phoneticPr fontId="2"/>
  </si>
  <si>
    <r>
      <t>1)「フル」表示欄に"***”が表示される。　　2)職員の勤務状況が入力された行の「合計」欄の色がオレンジ色になる</t>
    </r>
    <r>
      <rPr>
        <strike/>
        <sz val="11"/>
        <color theme="1"/>
        <rFont val="ＭＳ 明朝"/>
        <family val="1"/>
        <charset val="128"/>
      </rPr>
      <t>のままである</t>
    </r>
    <r>
      <rPr>
        <sz val="11"/>
        <color theme="1"/>
        <rFont val="ＭＳ 明朝"/>
        <family val="2"/>
        <charset val="128"/>
      </rPr>
      <t>。</t>
    </r>
    <rPh sb="6" eb="8">
      <t>ヒョウジ</t>
    </rPh>
    <rPh sb="8" eb="9">
      <t>ラン</t>
    </rPh>
    <rPh sb="16" eb="18">
      <t>ヒョウジ</t>
    </rPh>
    <rPh sb="26" eb="28">
      <t>ショクイン</t>
    </rPh>
    <rPh sb="29" eb="31">
      <t>キンム</t>
    </rPh>
    <rPh sb="31" eb="33">
      <t>ジョウキョウ</t>
    </rPh>
    <rPh sb="34" eb="36">
      <t>ニュウリョク</t>
    </rPh>
    <rPh sb="39" eb="40">
      <t>ギョウ</t>
    </rPh>
    <rPh sb="42" eb="44">
      <t>ゴウケイ</t>
    </rPh>
    <rPh sb="45" eb="46">
      <t>ラン</t>
    </rPh>
    <rPh sb="47" eb="48">
      <t>イロ</t>
    </rPh>
    <rPh sb="53" eb="54">
      <t>イロ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</si>
</sst>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);[Red]\(0\)"/>
    <numFmt numFmtId="177" formatCode="0.00_);[Red]\(0.00\)"/>
    <numFmt numFmtId="178" formatCode="0&quot;名&quot;"/>
    <numFmt numFmtId="179" formatCode="0.00&quot;名&quot;"/>
    <numFmt numFmtId="180" formatCode="0.0#&quot; 名&quot;"/>
    <numFmt numFmtId="181" formatCode="0&quot; 名&quot;"/>
  </numFmts>
  <fonts count="24" x14ac:knownFonts="1">
    <font>
      <sz val="11"/>
      <color theme="1"/>
      <name val="ＭＳ 明朝"/>
      <family val="2"/>
      <charset val="128"/>
    </font>
    <font>
      <sz val="11"/>
      <color rgb="FFFF0000"/>
      <name val="ＭＳ 明朝"/>
      <family val="2"/>
      <charset val="128"/>
    </font>
    <font>
      <sz val="6"/>
      <name val="ＭＳ 明朝"/>
      <family val="2"/>
      <charset val="128"/>
    </font>
    <font>
      <sz val="8"/>
      <color theme="1"/>
      <name val="ＭＳ 明朝"/>
      <family val="2"/>
      <charset val="128"/>
    </font>
    <font>
      <sz val="8"/>
      <color theme="1"/>
      <name val="ＭＳ 明朝"/>
      <family val="1"/>
      <charset val="128"/>
    </font>
    <font>
      <b/>
      <sz val="11"/>
      <color theme="1"/>
      <name val="HG丸ｺﾞｼｯｸM-PRO"/>
      <family val="3"/>
      <charset val="128"/>
    </font>
    <font>
      <sz val="6"/>
      <color theme="1"/>
      <name val="ＭＳ 明朝"/>
      <family val="2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0"/>
      <color theme="1"/>
      <name val="HG丸ｺﾞｼｯｸM-PRO"/>
      <family val="3"/>
      <charset val="128"/>
    </font>
    <font>
      <u/>
      <sz val="11"/>
      <color theme="1"/>
      <name val="ＭＳ 明朝"/>
      <family val="1"/>
      <charset val="128"/>
    </font>
    <font>
      <u/>
      <sz val="11"/>
      <color theme="1"/>
      <name val="ＭＳ 明朝"/>
      <family val="2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2"/>
      <charset val="128"/>
    </font>
    <font>
      <sz val="7"/>
      <color theme="1"/>
      <name val="ＭＳ 明朝"/>
      <family val="1"/>
      <charset val="128"/>
    </font>
    <font>
      <strike/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trike/>
      <u/>
      <sz val="11"/>
      <color theme="1"/>
      <name val="ＭＳ 明朝"/>
      <family val="1"/>
      <charset val="128"/>
    </font>
    <font>
      <strike/>
      <u/>
      <sz val="11"/>
      <color theme="1"/>
      <name val="ＭＳ 明朝"/>
      <family val="2"/>
      <charset val="128"/>
    </font>
    <font>
      <b/>
      <sz val="9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1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/>
      <bottom/>
      <diagonal/>
    </border>
    <border>
      <left style="thick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ck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 diagonalUp="1">
      <left style="hair">
        <color auto="1"/>
      </left>
      <right style="medium">
        <color auto="1"/>
      </right>
      <top style="double">
        <color auto="1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 style="hair">
        <color auto="1"/>
      </left>
      <right/>
      <top/>
      <bottom style="double">
        <color auto="1"/>
      </bottom>
      <diagonal/>
    </border>
    <border diagonalUp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 diagonalUp="1">
      <left/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/>
      <top style="thin">
        <color auto="1"/>
      </top>
      <bottom style="hair">
        <color auto="1"/>
      </bottom>
      <diagonal style="hair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 style="hair">
        <color auto="1"/>
      </diagonal>
    </border>
    <border diagonalUp="1">
      <left style="thin">
        <color auto="1"/>
      </left>
      <right style="hair">
        <color auto="1"/>
      </right>
      <top/>
      <bottom/>
      <diagonal style="hair">
        <color auto="1"/>
      </diagonal>
    </border>
    <border diagonalUp="1">
      <left/>
      <right style="hair">
        <color auto="1"/>
      </right>
      <top/>
      <bottom/>
      <diagonal style="hair">
        <color auto="1"/>
      </diagonal>
    </border>
    <border diagonalUp="1">
      <left style="hair">
        <color auto="1"/>
      </left>
      <right style="hair">
        <color auto="1"/>
      </right>
      <top/>
      <bottom/>
      <diagonal style="hair">
        <color auto="1"/>
      </diagonal>
    </border>
    <border diagonalUp="1">
      <left style="hair">
        <color auto="1"/>
      </left>
      <right/>
      <top/>
      <bottom/>
      <diagonal style="hair">
        <color auto="1"/>
      </diagonal>
    </border>
    <border diagonalUp="1">
      <left style="thin">
        <color auto="1"/>
      </left>
      <right style="thin">
        <color auto="1"/>
      </right>
      <top/>
      <bottom/>
      <diagonal style="hair">
        <color auto="1"/>
      </diagonal>
    </border>
    <border diagonalUp="1"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 style="hair">
        <color auto="1"/>
      </diagonal>
    </border>
    <border diagonalUp="1">
      <left/>
      <right style="hair">
        <color auto="1"/>
      </right>
      <top style="hair">
        <color auto="1"/>
      </top>
      <bottom style="double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 style="hair">
        <color auto="1"/>
      </diagonal>
    </border>
    <border diagonalUp="1">
      <left style="hair">
        <color auto="1"/>
      </left>
      <right/>
      <top style="hair">
        <color auto="1"/>
      </top>
      <bottom style="double">
        <color auto="1"/>
      </bottom>
      <diagonal style="hair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 style="hair">
        <color auto="1"/>
      </diagonal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 diagonalUp="1"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 style="medium">
        <color auto="1"/>
      </right>
      <top/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/>
      <diagonal/>
    </border>
  </borders>
  <cellStyleXfs count="1">
    <xf numFmtId="0" fontId="0" fillId="0" borderId="0">
      <alignment vertical="center"/>
    </xf>
  </cellStyleXfs>
  <cellXfs count="40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0" fillId="3" borderId="0" xfId="0" applyFill="1" applyProtection="1">
      <alignment vertical="center"/>
    </xf>
    <xf numFmtId="0" fontId="0" fillId="0" borderId="0" xfId="0" applyProtection="1">
      <alignment vertical="center"/>
    </xf>
    <xf numFmtId="0" fontId="0" fillId="0" borderId="6" xfId="0" applyBorder="1" applyProtection="1">
      <alignment vertical="center"/>
    </xf>
    <xf numFmtId="0" fontId="0" fillId="0" borderId="14" xfId="0" applyBorder="1" applyAlignment="1" applyProtection="1">
      <alignment vertical="center" wrapText="1"/>
    </xf>
    <xf numFmtId="0" fontId="0" fillId="0" borderId="14" xfId="0" applyBorder="1" applyProtection="1">
      <alignment vertical="center"/>
    </xf>
    <xf numFmtId="0" fontId="0" fillId="0" borderId="37" xfId="0" applyBorder="1" applyAlignment="1" applyProtection="1">
      <alignment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vertical="center" wrapText="1"/>
    </xf>
    <xf numFmtId="0" fontId="0" fillId="0" borderId="9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3" xfId="0" applyBorder="1" applyAlignment="1" applyProtection="1">
      <alignment vertical="center" wrapText="1"/>
    </xf>
    <xf numFmtId="0" fontId="0" fillId="0" borderId="3" xfId="0" applyBorder="1" applyProtection="1">
      <alignment vertical="center"/>
    </xf>
    <xf numFmtId="0" fontId="0" fillId="0" borderId="21" xfId="0" applyBorder="1" applyAlignment="1" applyProtection="1">
      <alignment vertical="center" wrapText="1"/>
    </xf>
    <xf numFmtId="0" fontId="0" fillId="0" borderId="2" xfId="0" applyBorder="1" applyProtection="1">
      <alignment vertical="center"/>
    </xf>
    <xf numFmtId="0" fontId="0" fillId="0" borderId="27" xfId="0" applyBorder="1" applyAlignment="1" applyProtection="1">
      <alignment vertical="center" wrapText="1"/>
    </xf>
    <xf numFmtId="0" fontId="0" fillId="0" borderId="24" xfId="0" applyBorder="1" applyProtection="1">
      <alignment vertical="center"/>
    </xf>
    <xf numFmtId="176" fontId="0" fillId="0" borderId="25" xfId="0" applyNumberFormat="1" applyBorder="1" applyProtection="1">
      <alignment vertical="center"/>
    </xf>
    <xf numFmtId="176" fontId="0" fillId="0" borderId="26" xfId="0" applyNumberFormat="1" applyBorder="1" applyProtection="1">
      <alignment vertical="center"/>
    </xf>
    <xf numFmtId="176" fontId="0" fillId="0" borderId="4" xfId="0" applyNumberFormat="1" applyBorder="1" applyProtection="1">
      <alignment vertical="center"/>
    </xf>
    <xf numFmtId="0" fontId="0" fillId="3" borderId="1" xfId="0" applyFill="1" applyBorder="1" applyProtection="1">
      <alignment vertical="center"/>
    </xf>
    <xf numFmtId="177" fontId="0" fillId="0" borderId="35" xfId="0" applyNumberFormat="1" applyBorder="1" applyProtection="1">
      <alignment vertical="center"/>
    </xf>
    <xf numFmtId="177" fontId="0" fillId="0" borderId="32" xfId="0" applyNumberFormat="1" applyBorder="1" applyProtection="1">
      <alignment vertical="center"/>
    </xf>
    <xf numFmtId="0" fontId="0" fillId="2" borderId="1" xfId="0" applyFill="1" applyBorder="1" applyProtection="1">
      <alignment vertical="center"/>
    </xf>
    <xf numFmtId="176" fontId="0" fillId="0" borderId="41" xfId="0" applyNumberFormat="1" applyBorder="1" applyProtection="1">
      <alignment vertical="center"/>
    </xf>
    <xf numFmtId="177" fontId="0" fillId="2" borderId="1" xfId="0" applyNumberFormat="1" applyFill="1" applyBorder="1" applyProtection="1">
      <alignment vertical="center"/>
    </xf>
    <xf numFmtId="177" fontId="0" fillId="2" borderId="6" xfId="0" applyNumberFormat="1" applyFill="1" applyBorder="1" applyProtection="1">
      <alignment vertical="center"/>
    </xf>
    <xf numFmtId="177" fontId="0" fillId="2" borderId="14" xfId="0" applyNumberFormat="1" applyFill="1" applyBorder="1" applyProtection="1">
      <alignment vertical="center"/>
    </xf>
    <xf numFmtId="177" fontId="0" fillId="2" borderId="40" xfId="0" applyNumberFormat="1" applyFill="1" applyBorder="1" applyProtection="1">
      <alignment vertical="center"/>
    </xf>
    <xf numFmtId="177" fontId="0" fillId="2" borderId="10" xfId="0" applyNumberFormat="1" applyFill="1" applyBorder="1" applyProtection="1">
      <alignment vertical="center"/>
    </xf>
    <xf numFmtId="177" fontId="0" fillId="2" borderId="11" xfId="0" applyNumberFormat="1" applyFill="1" applyBorder="1" applyProtection="1">
      <alignment vertical="center"/>
    </xf>
    <xf numFmtId="0" fontId="1" fillId="3" borderId="0" xfId="0" applyFont="1" applyFill="1" applyAlignment="1" applyProtection="1">
      <alignment vertical="top"/>
    </xf>
    <xf numFmtId="0" fontId="3" fillId="3" borderId="7" xfId="0" applyFont="1" applyFill="1" applyBorder="1" applyAlignment="1" applyProtection="1">
      <alignment horizontal="center" vertical="top" wrapText="1"/>
    </xf>
    <xf numFmtId="0" fontId="0" fillId="3" borderId="6" xfId="0" applyFill="1" applyBorder="1" applyProtection="1">
      <alignment vertical="center"/>
    </xf>
    <xf numFmtId="0" fontId="0" fillId="3" borderId="14" xfId="0" applyFill="1" applyBorder="1" applyAlignment="1" applyProtection="1">
      <alignment vertical="center" wrapText="1"/>
    </xf>
    <xf numFmtId="0" fontId="0" fillId="3" borderId="14" xfId="0" applyFill="1" applyBorder="1" applyProtection="1">
      <alignment vertical="center"/>
    </xf>
    <xf numFmtId="0" fontId="0" fillId="3" borderId="37" xfId="0" applyFill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vertical="center" wrapText="1"/>
    </xf>
    <xf numFmtId="176" fontId="0" fillId="3" borderId="25" xfId="0" applyNumberFormat="1" applyFill="1" applyBorder="1" applyProtection="1">
      <alignment vertical="center"/>
      <protection locked="0"/>
    </xf>
    <xf numFmtId="0" fontId="0" fillId="3" borderId="22" xfId="0" applyFill="1" applyBorder="1" applyProtection="1">
      <alignment vertical="center"/>
      <protection locked="0"/>
    </xf>
    <xf numFmtId="0" fontId="0" fillId="3" borderId="29" xfId="0" applyFill="1" applyBorder="1" applyProtection="1">
      <alignment vertical="center"/>
      <protection locked="0"/>
    </xf>
    <xf numFmtId="0" fontId="0" fillId="3" borderId="19" xfId="0" applyFill="1" applyBorder="1" applyProtection="1">
      <alignment vertical="center"/>
    </xf>
    <xf numFmtId="176" fontId="0" fillId="3" borderId="26" xfId="0" applyNumberFormat="1" applyFill="1" applyBorder="1" applyProtection="1">
      <alignment vertical="center"/>
      <protection locked="0"/>
    </xf>
    <xf numFmtId="0" fontId="0" fillId="3" borderId="23" xfId="0" applyFill="1" applyBorder="1" applyProtection="1">
      <alignment vertical="center"/>
      <protection locked="0"/>
    </xf>
    <xf numFmtId="0" fontId="0" fillId="3" borderId="30" xfId="0" applyFill="1" applyBorder="1" applyProtection="1">
      <alignment vertical="center"/>
      <protection locked="0"/>
    </xf>
    <xf numFmtId="0" fontId="0" fillId="3" borderId="20" xfId="0" applyFill="1" applyBorder="1" applyProtection="1">
      <alignment vertical="center"/>
    </xf>
    <xf numFmtId="176" fontId="0" fillId="3" borderId="4" xfId="0" applyNumberFormat="1" applyFill="1" applyBorder="1" applyProtection="1">
      <alignment vertical="center"/>
      <protection locked="0"/>
    </xf>
    <xf numFmtId="0" fontId="0" fillId="3" borderId="5" xfId="0" applyFill="1" applyBorder="1" applyProtection="1">
      <alignment vertical="center"/>
      <protection locked="0"/>
    </xf>
    <xf numFmtId="0" fontId="0" fillId="3" borderId="31" xfId="0" applyFill="1" applyBorder="1" applyProtection="1">
      <alignment vertical="center"/>
      <protection locked="0"/>
    </xf>
    <xf numFmtId="0" fontId="0" fillId="3" borderId="8" xfId="0" applyFill="1" applyBorder="1" applyProtection="1">
      <alignment vertical="center"/>
    </xf>
    <xf numFmtId="0" fontId="0" fillId="0" borderId="25" xfId="0" applyBorder="1" applyProtection="1">
      <alignment vertical="center"/>
    </xf>
    <xf numFmtId="0" fontId="0" fillId="0" borderId="22" xfId="0" applyBorder="1" applyAlignment="1" applyProtection="1">
      <alignment vertical="center" wrapText="1"/>
    </xf>
    <xf numFmtId="0" fontId="0" fillId="0" borderId="22" xfId="0" applyBorder="1" applyProtection="1">
      <alignment vertical="center"/>
    </xf>
    <xf numFmtId="0" fontId="0" fillId="0" borderId="21" xfId="0" applyBorder="1" applyAlignment="1" applyProtection="1">
      <alignment vertical="center"/>
    </xf>
    <xf numFmtId="0" fontId="6" fillId="0" borderId="13" xfId="0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176" fontId="0" fillId="0" borderId="33" xfId="0" applyNumberFormat="1" applyBorder="1" applyProtection="1">
      <alignment vertical="center"/>
    </xf>
    <xf numFmtId="0" fontId="0" fillId="0" borderId="0" xfId="0" applyBorder="1" applyProtection="1">
      <alignment vertical="center"/>
      <protection locked="0"/>
    </xf>
    <xf numFmtId="177" fontId="0" fillId="0" borderId="0" xfId="0" applyNumberFormat="1" applyBorder="1" applyProtection="1">
      <alignment vertical="center"/>
      <protection locked="0"/>
    </xf>
    <xf numFmtId="176" fontId="0" fillId="0" borderId="3" xfId="0" applyNumberFormat="1" applyBorder="1" applyAlignment="1" applyProtection="1">
      <alignment vertical="center"/>
    </xf>
    <xf numFmtId="176" fontId="0" fillId="0" borderId="22" xfId="0" applyNumberFormat="1" applyBorder="1" applyAlignment="1" applyProtection="1">
      <alignment vertical="center"/>
    </xf>
    <xf numFmtId="176" fontId="0" fillId="0" borderId="21" xfId="0" applyNumberFormat="1" applyBorder="1" applyAlignment="1" applyProtection="1">
      <alignment vertical="center"/>
    </xf>
    <xf numFmtId="0" fontId="0" fillId="2" borderId="38" xfId="0" applyFill="1" applyBorder="1" applyProtection="1">
      <alignment vertical="center"/>
    </xf>
    <xf numFmtId="0" fontId="4" fillId="2" borderId="40" xfId="0" applyFont="1" applyFill="1" applyBorder="1" applyAlignment="1" applyProtection="1">
      <alignment vertical="center" wrapText="1"/>
    </xf>
    <xf numFmtId="0" fontId="0" fillId="2" borderId="44" xfId="0" applyFill="1" applyBorder="1" applyProtection="1">
      <alignment vertical="center"/>
    </xf>
    <xf numFmtId="0" fontId="0" fillId="2" borderId="45" xfId="0" applyFill="1" applyBorder="1" applyProtection="1">
      <alignment vertical="center"/>
    </xf>
    <xf numFmtId="0" fontId="0" fillId="2" borderId="46" xfId="0" applyFill="1" applyBorder="1" applyProtection="1">
      <alignment vertical="center"/>
    </xf>
    <xf numFmtId="0" fontId="0" fillId="2" borderId="39" xfId="0" applyFill="1" applyBorder="1" applyProtection="1">
      <alignment vertical="center"/>
    </xf>
    <xf numFmtId="0" fontId="0" fillId="2" borderId="53" xfId="0" applyFill="1" applyBorder="1" applyProtection="1">
      <alignment vertical="center"/>
      <protection locked="0"/>
    </xf>
    <xf numFmtId="0" fontId="0" fillId="2" borderId="54" xfId="0" applyFill="1" applyBorder="1" applyProtection="1">
      <alignment vertical="center"/>
      <protection locked="0"/>
    </xf>
    <xf numFmtId="0" fontId="0" fillId="2" borderId="55" xfId="0" applyFill="1" applyBorder="1" applyProtection="1">
      <alignment vertical="center"/>
      <protection locked="0"/>
    </xf>
    <xf numFmtId="0" fontId="0" fillId="0" borderId="29" xfId="0" applyBorder="1" applyProtection="1">
      <alignment vertical="center"/>
    </xf>
    <xf numFmtId="0" fontId="0" fillId="0" borderId="44" xfId="0" applyBorder="1" applyProtection="1">
      <alignment vertical="center"/>
    </xf>
    <xf numFmtId="0" fontId="0" fillId="0" borderId="44" xfId="0" applyBorder="1" applyProtection="1">
      <alignment vertical="center"/>
      <protection locked="0"/>
    </xf>
    <xf numFmtId="0" fontId="0" fillId="0" borderId="46" xfId="0" applyBorder="1" applyProtection="1">
      <alignment vertical="center"/>
      <protection locked="0"/>
    </xf>
    <xf numFmtId="0" fontId="0" fillId="0" borderId="39" xfId="0" applyBorder="1" applyProtection="1">
      <alignment vertical="center"/>
      <protection locked="0"/>
    </xf>
    <xf numFmtId="0" fontId="0" fillId="3" borderId="2" xfId="0" applyFill="1" applyBorder="1" applyAlignment="1" applyProtection="1">
      <alignment vertical="center" wrapText="1"/>
    </xf>
    <xf numFmtId="0" fontId="0" fillId="3" borderId="42" xfId="0" applyFill="1" applyBorder="1" applyAlignment="1" applyProtection="1">
      <alignment vertical="center" wrapText="1"/>
    </xf>
    <xf numFmtId="0" fontId="0" fillId="3" borderId="3" xfId="0" applyFill="1" applyBorder="1" applyAlignment="1" applyProtection="1">
      <alignment vertical="center" wrapText="1"/>
    </xf>
    <xf numFmtId="0" fontId="0" fillId="3" borderId="25" xfId="0" applyFill="1" applyBorder="1" applyAlignment="1" applyProtection="1">
      <alignment vertical="center" wrapText="1"/>
    </xf>
    <xf numFmtId="0" fontId="0" fillId="3" borderId="49" xfId="0" applyFill="1" applyBorder="1" applyAlignment="1" applyProtection="1">
      <alignment vertical="center" wrapText="1"/>
    </xf>
    <xf numFmtId="0" fontId="0" fillId="3" borderId="22" xfId="0" applyFill="1" applyBorder="1" applyAlignment="1" applyProtection="1">
      <alignment vertical="center" wrapText="1"/>
    </xf>
    <xf numFmtId="0" fontId="0" fillId="3" borderId="22" xfId="0" applyFill="1" applyBorder="1" applyProtection="1">
      <alignment vertical="center"/>
    </xf>
    <xf numFmtId="0" fontId="0" fillId="3" borderId="29" xfId="0" applyFill="1" applyBorder="1" applyProtection="1">
      <alignment vertical="center"/>
    </xf>
    <xf numFmtId="0" fontId="0" fillId="3" borderId="44" xfId="0" applyFill="1" applyBorder="1" applyProtection="1">
      <alignment vertical="center"/>
    </xf>
    <xf numFmtId="0" fontId="0" fillId="3" borderId="24" xfId="0" applyFill="1" applyBorder="1" applyAlignment="1" applyProtection="1">
      <alignment vertical="center" wrapText="1"/>
    </xf>
    <xf numFmtId="0" fontId="0" fillId="3" borderId="50" xfId="0" applyFill="1" applyBorder="1" applyAlignment="1" applyProtection="1">
      <alignment vertical="center" wrapText="1"/>
    </xf>
    <xf numFmtId="0" fontId="0" fillId="3" borderId="21" xfId="0" applyFill="1" applyBorder="1" applyAlignment="1" applyProtection="1">
      <alignment vertical="center" wrapText="1"/>
    </xf>
    <xf numFmtId="0" fontId="0" fillId="3" borderId="51" xfId="0" applyFill="1" applyBorder="1" applyProtection="1">
      <alignment vertical="center"/>
    </xf>
    <xf numFmtId="0" fontId="0" fillId="3" borderId="49" xfId="0" applyFill="1" applyBorder="1" applyProtection="1">
      <alignment vertical="center"/>
    </xf>
    <xf numFmtId="0" fontId="0" fillId="3" borderId="26" xfId="0" applyFill="1" applyBorder="1" applyProtection="1">
      <alignment vertical="center"/>
    </xf>
    <xf numFmtId="0" fontId="0" fillId="3" borderId="48" xfId="0" applyFill="1" applyBorder="1" applyProtection="1">
      <alignment vertical="center"/>
    </xf>
    <xf numFmtId="0" fontId="0" fillId="3" borderId="23" xfId="0" applyFill="1" applyBorder="1" applyProtection="1">
      <alignment vertical="center"/>
    </xf>
    <xf numFmtId="0" fontId="0" fillId="3" borderId="30" xfId="0" applyFill="1" applyBorder="1" applyProtection="1">
      <alignment vertical="center"/>
    </xf>
    <xf numFmtId="0" fontId="0" fillId="3" borderId="46" xfId="0" applyFill="1" applyBorder="1" applyProtection="1">
      <alignment vertical="center"/>
    </xf>
    <xf numFmtId="0" fontId="0" fillId="3" borderId="4" xfId="0" applyFill="1" applyBorder="1" applyProtection="1">
      <alignment vertical="center"/>
    </xf>
    <xf numFmtId="0" fontId="0" fillId="3" borderId="43" xfId="0" applyFill="1" applyBorder="1" applyProtection="1">
      <alignment vertical="center"/>
    </xf>
    <xf numFmtId="0" fontId="0" fillId="3" borderId="5" xfId="0" applyFill="1" applyBorder="1" applyProtection="1">
      <alignment vertical="center"/>
    </xf>
    <xf numFmtId="0" fontId="0" fillId="3" borderId="31" xfId="0" applyFill="1" applyBorder="1" applyProtection="1">
      <alignment vertical="center"/>
    </xf>
    <xf numFmtId="0" fontId="0" fillId="3" borderId="39" xfId="0" applyFill="1" applyBorder="1" applyProtection="1">
      <alignment vertical="center"/>
    </xf>
    <xf numFmtId="0" fontId="0" fillId="3" borderId="25" xfId="0" applyFill="1" applyBorder="1" applyProtection="1">
      <alignment vertical="center"/>
    </xf>
    <xf numFmtId="0" fontId="0" fillId="2" borderId="1" xfId="0" applyNumberFormat="1" applyFill="1" applyBorder="1" applyAlignment="1" applyProtection="1">
      <alignment horizontal="center" vertical="center"/>
    </xf>
    <xf numFmtId="0" fontId="0" fillId="0" borderId="52" xfId="0" applyFill="1" applyBorder="1" applyProtection="1">
      <alignment vertical="center"/>
      <protection locked="0"/>
    </xf>
    <xf numFmtId="0" fontId="0" fillId="0" borderId="19" xfId="0" applyFill="1" applyBorder="1" applyProtection="1">
      <alignment vertical="center"/>
      <protection locked="0"/>
    </xf>
    <xf numFmtId="0" fontId="0" fillId="3" borderId="44" xfId="0" applyFill="1" applyBorder="1" applyProtection="1">
      <alignment vertical="center"/>
      <protection locked="0"/>
    </xf>
    <xf numFmtId="0" fontId="0" fillId="3" borderId="46" xfId="0" applyFill="1" applyBorder="1" applyProtection="1">
      <alignment vertical="center"/>
      <protection locked="0"/>
    </xf>
    <xf numFmtId="0" fontId="0" fillId="3" borderId="39" xfId="0" applyFill="1" applyBorder="1" applyProtection="1">
      <alignment vertical="center"/>
      <protection locked="0"/>
    </xf>
    <xf numFmtId="0" fontId="0" fillId="0" borderId="28" xfId="0" applyBorder="1" applyAlignment="1" applyProtection="1">
      <alignment vertical="center" wrapText="1"/>
    </xf>
    <xf numFmtId="0" fontId="0" fillId="3" borderId="27" xfId="0" applyFill="1" applyBorder="1" applyAlignment="1" applyProtection="1">
      <alignment vertical="center" wrapText="1"/>
    </xf>
    <xf numFmtId="0" fontId="0" fillId="3" borderId="28" xfId="0" applyFill="1" applyBorder="1" applyAlignment="1" applyProtection="1">
      <alignment vertical="center" wrapText="1"/>
    </xf>
    <xf numFmtId="177" fontId="0" fillId="2" borderId="59" xfId="0" applyNumberFormat="1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177" fontId="0" fillId="0" borderId="0" xfId="0" applyNumberFormat="1" applyFill="1" applyBorder="1" applyProtection="1">
      <alignment vertical="center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31" xfId="0" applyBorder="1">
      <alignment vertical="center"/>
    </xf>
    <xf numFmtId="0" fontId="0" fillId="0" borderId="52" xfId="0" applyBorder="1">
      <alignment vertical="center"/>
    </xf>
    <xf numFmtId="0" fontId="0" fillId="0" borderId="61" xfId="0" applyBorder="1">
      <alignment vertical="center"/>
    </xf>
    <xf numFmtId="0" fontId="0" fillId="0" borderId="13" xfId="0" applyBorder="1">
      <alignment vertical="center"/>
    </xf>
    <xf numFmtId="0" fontId="0" fillId="0" borderId="56" xfId="0" applyBorder="1">
      <alignment vertical="center"/>
    </xf>
    <xf numFmtId="0" fontId="0" fillId="0" borderId="27" xfId="0" applyBorder="1">
      <alignment vertical="center"/>
    </xf>
    <xf numFmtId="176" fontId="0" fillId="0" borderId="0" xfId="0" applyNumberFormat="1" applyBorder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7" fillId="0" borderId="13" xfId="0" applyFont="1" applyBorder="1" applyAlignment="1" applyProtection="1">
      <alignment vertical="center" wrapText="1"/>
    </xf>
    <xf numFmtId="0" fontId="7" fillId="0" borderId="13" xfId="0" applyFont="1" applyBorder="1" applyAlignment="1" applyProtection="1">
      <alignment vertical="center" shrinkToFit="1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14" xfId="0" applyFont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horizontal="center" vertical="center" shrinkToFit="1"/>
    </xf>
    <xf numFmtId="0" fontId="7" fillId="0" borderId="13" xfId="0" applyFont="1" applyBorder="1" applyAlignment="1" applyProtection="1">
      <alignment horizontal="center" vertical="center" shrinkToFit="1"/>
    </xf>
    <xf numFmtId="0" fontId="7" fillId="0" borderId="56" xfId="0" applyFont="1" applyBorder="1" applyAlignment="1" applyProtection="1">
      <alignment horizontal="center" vertical="center" shrinkToFit="1"/>
    </xf>
    <xf numFmtId="176" fontId="0" fillId="0" borderId="9" xfId="0" applyNumberFormat="1" applyBorder="1" applyProtection="1">
      <alignment vertical="center"/>
    </xf>
    <xf numFmtId="176" fontId="0" fillId="0" borderId="11" xfId="0" applyNumberFormat="1" applyBorder="1" applyProtection="1">
      <alignment vertical="center"/>
    </xf>
    <xf numFmtId="176" fontId="0" fillId="0" borderId="12" xfId="0" applyNumberFormat="1" applyBorder="1" applyProtection="1">
      <alignment vertical="center"/>
    </xf>
    <xf numFmtId="176" fontId="0" fillId="0" borderId="47" xfId="0" applyNumberFormat="1" applyBorder="1" applyProtection="1">
      <alignment vertical="center"/>
    </xf>
    <xf numFmtId="176" fontId="0" fillId="0" borderId="13" xfId="0" applyNumberFormat="1" applyBorder="1" applyProtection="1">
      <alignment vertical="center"/>
    </xf>
    <xf numFmtId="176" fontId="0" fillId="0" borderId="14" xfId="0" applyNumberFormat="1" applyBorder="1" applyProtection="1">
      <alignment vertical="center"/>
    </xf>
    <xf numFmtId="176" fontId="0" fillId="0" borderId="15" xfId="0" applyNumberFormat="1" applyBorder="1" applyProtection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67" xfId="0" applyBorder="1" applyAlignment="1" applyProtection="1">
      <alignment horizontal="center" vertical="top" wrapText="1"/>
    </xf>
    <xf numFmtId="177" fontId="0" fillId="0" borderId="34" xfId="0" applyNumberFormat="1" applyBorder="1" applyProtection="1">
      <alignment vertical="center"/>
    </xf>
    <xf numFmtId="0" fontId="4" fillId="2" borderId="47" xfId="0" applyFont="1" applyFill="1" applyBorder="1" applyAlignment="1" applyProtection="1">
      <alignment vertical="center" wrapText="1"/>
    </xf>
    <xf numFmtId="0" fontId="0" fillId="2" borderId="68" xfId="0" applyFill="1" applyBorder="1" applyProtection="1">
      <alignment vertical="center"/>
    </xf>
    <xf numFmtId="0" fontId="0" fillId="2" borderId="69" xfId="0" applyFill="1" applyBorder="1" applyProtection="1">
      <alignment vertical="center"/>
    </xf>
    <xf numFmtId="0" fontId="0" fillId="2" borderId="70" xfId="0" applyFill="1" applyBorder="1" applyProtection="1">
      <alignment vertical="center"/>
    </xf>
    <xf numFmtId="0" fontId="0" fillId="2" borderId="71" xfId="0" applyFill="1" applyBorder="1" applyProtection="1">
      <alignment vertical="center"/>
    </xf>
    <xf numFmtId="0" fontId="0" fillId="2" borderId="72" xfId="0" applyFill="1" applyBorder="1" applyProtection="1">
      <alignment vertical="center"/>
    </xf>
    <xf numFmtId="0" fontId="0" fillId="0" borderId="73" xfId="0" applyBorder="1" applyAlignment="1" applyProtection="1">
      <alignment vertical="center" wrapText="1"/>
    </xf>
    <xf numFmtId="0" fontId="0" fillId="0" borderId="74" xfId="0" applyBorder="1" applyAlignment="1" applyProtection="1">
      <alignment vertical="center" wrapText="1"/>
    </xf>
    <xf numFmtId="0" fontId="0" fillId="0" borderId="75" xfId="0" applyBorder="1" applyAlignment="1" applyProtection="1">
      <alignment vertical="center" wrapText="1"/>
    </xf>
    <xf numFmtId="0" fontId="0" fillId="0" borderId="74" xfId="0" applyBorder="1" applyProtection="1">
      <alignment vertical="center"/>
      <protection locked="0"/>
    </xf>
    <xf numFmtId="0" fontId="0" fillId="0" borderId="76" xfId="0" applyBorder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1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2" borderId="53" xfId="0" applyFill="1" applyBorder="1" applyAlignment="1" applyProtection="1">
      <alignment vertical="center" shrinkToFit="1"/>
      <protection locked="0"/>
    </xf>
    <xf numFmtId="0" fontId="0" fillId="2" borderId="54" xfId="0" applyFill="1" applyBorder="1" applyAlignment="1" applyProtection="1">
      <alignment vertical="center" shrinkToFit="1"/>
      <protection locked="0"/>
    </xf>
    <xf numFmtId="0" fontId="0" fillId="2" borderId="55" xfId="0" applyFill="1" applyBorder="1" applyAlignment="1" applyProtection="1">
      <alignment vertical="center" shrinkToFit="1"/>
      <protection locked="0"/>
    </xf>
    <xf numFmtId="177" fontId="0" fillId="2" borderId="9" xfId="0" applyNumberFormat="1" applyFill="1" applyBorder="1" applyProtection="1">
      <alignment vertical="center"/>
    </xf>
    <xf numFmtId="0" fontId="0" fillId="0" borderId="78" xfId="0" applyBorder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7" fillId="0" borderId="0" xfId="0" applyFon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wrapText="1"/>
    </xf>
    <xf numFmtId="0" fontId="0" fillId="2" borderId="1" xfId="0" applyNumberFormat="1" applyFill="1" applyBorder="1" applyProtection="1">
      <alignment vertical="center"/>
    </xf>
    <xf numFmtId="0" fontId="0" fillId="0" borderId="79" xfId="0" applyBorder="1" applyProtection="1">
      <alignment vertical="center"/>
      <protection locked="0"/>
    </xf>
    <xf numFmtId="176" fontId="0" fillId="0" borderId="36" xfId="0" applyNumberFormat="1" applyBorder="1" applyProtection="1">
      <alignment vertical="center"/>
    </xf>
    <xf numFmtId="177" fontId="0" fillId="2" borderId="7" xfId="0" applyNumberFormat="1" applyFill="1" applyBorder="1" applyProtection="1">
      <alignment vertical="center"/>
    </xf>
    <xf numFmtId="177" fontId="0" fillId="2" borderId="2" xfId="0" applyNumberFormat="1" applyFill="1" applyBorder="1" applyProtection="1">
      <alignment vertical="center"/>
    </xf>
    <xf numFmtId="177" fontId="0" fillId="2" borderId="3" xfId="0" applyNumberFormat="1" applyFill="1" applyBorder="1" applyProtection="1">
      <alignment vertical="center"/>
    </xf>
    <xf numFmtId="177" fontId="0" fillId="2" borderId="27" xfId="0" applyNumberFormat="1" applyFill="1" applyBorder="1" applyProtection="1">
      <alignment vertical="center"/>
    </xf>
    <xf numFmtId="177" fontId="0" fillId="2" borderId="38" xfId="0" applyNumberFormat="1" applyFill="1" applyBorder="1" applyProtection="1">
      <alignment vertical="center"/>
    </xf>
    <xf numFmtId="0" fontId="0" fillId="0" borderId="34" xfId="0" applyFont="1" applyBorder="1" applyAlignment="1" applyProtection="1">
      <alignment horizontal="centerContinuous" vertical="center"/>
    </xf>
    <xf numFmtId="0" fontId="0" fillId="0" borderId="16" xfId="0" applyBorder="1" applyAlignment="1" applyProtection="1">
      <alignment horizontal="centerContinuous" vertical="center"/>
    </xf>
    <xf numFmtId="0" fontId="0" fillId="0" borderId="80" xfId="0" applyBorder="1" applyAlignment="1" applyProtection="1">
      <alignment horizontal="center" vertical="top" wrapText="1"/>
    </xf>
    <xf numFmtId="0" fontId="0" fillId="0" borderId="81" xfId="0" applyBorder="1" applyAlignment="1" applyProtection="1">
      <alignment horizontal="center" vertical="top" wrapText="1"/>
    </xf>
    <xf numFmtId="0" fontId="0" fillId="0" borderId="7" xfId="0" applyBorder="1" applyAlignment="1" applyProtection="1">
      <alignment vertical="center" wrapText="1"/>
    </xf>
    <xf numFmtId="0" fontId="0" fillId="0" borderId="19" xfId="0" applyBorder="1" applyProtection="1">
      <alignment vertical="center"/>
    </xf>
    <xf numFmtId="0" fontId="0" fillId="0" borderId="82" xfId="0" applyBorder="1" applyAlignment="1" applyProtection="1">
      <alignment vertical="center" wrapText="1"/>
    </xf>
    <xf numFmtId="0" fontId="0" fillId="0" borderId="19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3" fillId="2" borderId="38" xfId="0" applyFont="1" applyFill="1" applyBorder="1" applyAlignment="1" applyProtection="1">
      <alignment horizontal="center" vertical="center" wrapText="1"/>
    </xf>
    <xf numFmtId="0" fontId="0" fillId="0" borderId="68" xfId="0" applyBorder="1" applyAlignment="1" applyProtection="1">
      <alignment horizontal="centerContinuous" vertical="center"/>
    </xf>
    <xf numFmtId="0" fontId="0" fillId="3" borderId="38" xfId="0" applyFill="1" applyBorder="1" applyAlignment="1" applyProtection="1">
      <alignment vertical="center" wrapText="1"/>
    </xf>
    <xf numFmtId="0" fontId="0" fillId="3" borderId="45" xfId="0" applyFill="1" applyBorder="1" applyAlignment="1" applyProtection="1">
      <alignment vertical="center" wrapText="1"/>
    </xf>
    <xf numFmtId="0" fontId="0" fillId="3" borderId="7" xfId="0" applyFill="1" applyBorder="1" applyAlignment="1" applyProtection="1">
      <alignment horizontal="centerContinuous" vertical="center"/>
    </xf>
    <xf numFmtId="0" fontId="0" fillId="3" borderId="16" xfId="0" applyFill="1" applyBorder="1" applyAlignment="1" applyProtection="1">
      <alignment horizontal="centerContinuous" vertical="center"/>
    </xf>
    <xf numFmtId="0" fontId="0" fillId="3" borderId="68" xfId="0" applyFill="1" applyBorder="1" applyAlignment="1" applyProtection="1">
      <alignment horizontal="centerContinuous" vertical="center"/>
    </xf>
    <xf numFmtId="0" fontId="0" fillId="3" borderId="67" xfId="0" applyFill="1" applyBorder="1" applyAlignment="1" applyProtection="1">
      <alignment horizontal="center" vertical="top" wrapText="1"/>
    </xf>
    <xf numFmtId="0" fontId="0" fillId="3" borderId="80" xfId="0" applyFill="1" applyBorder="1" applyAlignment="1" applyProtection="1">
      <alignment horizontal="center" vertical="top" wrapText="1"/>
    </xf>
    <xf numFmtId="0" fontId="0" fillId="3" borderId="83" xfId="0" applyFill="1" applyBorder="1" applyAlignment="1" applyProtection="1">
      <alignment horizontal="center" vertical="top" wrapText="1"/>
    </xf>
    <xf numFmtId="0" fontId="0" fillId="3" borderId="84" xfId="0" applyFill="1" applyBorder="1" applyAlignment="1" applyProtection="1">
      <alignment horizontal="center" vertical="top" wrapText="1"/>
    </xf>
    <xf numFmtId="0" fontId="0" fillId="0" borderId="86" xfId="0" applyBorder="1" applyAlignment="1" applyProtection="1">
      <alignment horizontal="center" vertical="center" wrapText="1"/>
    </xf>
    <xf numFmtId="0" fontId="0" fillId="0" borderId="88" xfId="0" applyBorder="1" applyAlignment="1" applyProtection="1">
      <alignment horizontal="center" vertical="center" wrapText="1"/>
    </xf>
    <xf numFmtId="177" fontId="0" fillId="3" borderId="34" xfId="0" applyNumberFormat="1" applyFill="1" applyBorder="1" applyProtection="1">
      <alignment vertical="center"/>
    </xf>
    <xf numFmtId="177" fontId="0" fillId="3" borderId="36" xfId="0" applyNumberFormat="1" applyFill="1" applyBorder="1" applyProtection="1">
      <alignment vertical="center"/>
    </xf>
    <xf numFmtId="0" fontId="0" fillId="3" borderId="25" xfId="0" applyFill="1" applyBorder="1" applyProtection="1">
      <alignment vertical="center"/>
      <protection locked="0"/>
    </xf>
    <xf numFmtId="0" fontId="0" fillId="3" borderId="26" xfId="0" applyFill="1" applyBorder="1" applyProtection="1">
      <alignment vertical="center"/>
      <protection locked="0"/>
    </xf>
    <xf numFmtId="0" fontId="0" fillId="3" borderId="4" xfId="0" applyFill="1" applyBorder="1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0" fontId="0" fillId="3" borderId="7" xfId="0" applyFont="1" applyFill="1" applyBorder="1" applyAlignment="1" applyProtection="1">
      <alignment horizontal="centerContinuous" vertical="center"/>
    </xf>
    <xf numFmtId="0" fontId="0" fillId="3" borderId="88" xfId="0" applyFill="1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top" wrapText="1"/>
    </xf>
    <xf numFmtId="0" fontId="0" fillId="3" borderId="11" xfId="0" applyFill="1" applyBorder="1" applyAlignment="1" applyProtection="1">
      <alignment horizontal="center" vertical="top" wrapText="1"/>
    </xf>
    <xf numFmtId="0" fontId="0" fillId="3" borderId="59" xfId="0" applyFill="1" applyBorder="1" applyAlignment="1" applyProtection="1">
      <alignment horizontal="center" vertical="top" wrapText="1"/>
    </xf>
    <xf numFmtId="0" fontId="0" fillId="3" borderId="89" xfId="0" applyFill="1" applyBorder="1" applyProtection="1">
      <alignment vertical="center"/>
    </xf>
    <xf numFmtId="0" fontId="0" fillId="3" borderId="90" xfId="0" applyFill="1" applyBorder="1" applyProtection="1">
      <alignment vertical="center"/>
    </xf>
    <xf numFmtId="0" fontId="0" fillId="3" borderId="54" xfId="0" applyFill="1" applyBorder="1" applyProtection="1">
      <alignment vertical="center"/>
    </xf>
    <xf numFmtId="0" fontId="0" fillId="3" borderId="39" xfId="0" applyFill="1" applyBorder="1" applyAlignment="1" applyProtection="1">
      <alignment horizontal="center" vertical="top" wrapText="1"/>
    </xf>
    <xf numFmtId="0" fontId="0" fillId="3" borderId="84" xfId="0" applyFill="1" applyBorder="1" applyProtection="1">
      <alignment vertical="center"/>
    </xf>
    <xf numFmtId="0" fontId="0" fillId="3" borderId="4" xfId="0" applyFill="1" applyBorder="1" applyAlignment="1" applyProtection="1">
      <alignment horizontal="center" vertical="top" wrapText="1"/>
    </xf>
    <xf numFmtId="0" fontId="0" fillId="3" borderId="5" xfId="0" applyFill="1" applyBorder="1" applyAlignment="1" applyProtection="1">
      <alignment horizontal="center" vertical="top" wrapText="1"/>
    </xf>
    <xf numFmtId="0" fontId="0" fillId="3" borderId="31" xfId="0" applyFill="1" applyBorder="1" applyAlignment="1" applyProtection="1">
      <alignment horizontal="center" vertical="top" wrapText="1"/>
    </xf>
    <xf numFmtId="0" fontId="0" fillId="3" borderId="77" xfId="0" applyFill="1" applyBorder="1" applyProtection="1">
      <alignment vertical="center"/>
    </xf>
    <xf numFmtId="0" fontId="0" fillId="0" borderId="91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92" xfId="0" applyBorder="1" applyAlignment="1" applyProtection="1">
      <alignment horizontal="center" vertical="top" wrapText="1"/>
    </xf>
    <xf numFmtId="0" fontId="0" fillId="0" borderId="48" xfId="0" applyBorder="1" applyProtection="1">
      <alignment vertical="center"/>
      <protection locked="0"/>
    </xf>
    <xf numFmtId="0" fontId="0" fillId="0" borderId="43" xfId="0" applyBorder="1" applyProtection="1">
      <alignment vertical="center"/>
      <protection locked="0"/>
    </xf>
    <xf numFmtId="0" fontId="0" fillId="0" borderId="26" xfId="0" applyBorder="1" applyAlignment="1" applyProtection="1">
      <alignment horizontal="center" vertical="top" wrapText="1"/>
    </xf>
    <xf numFmtId="0" fontId="0" fillId="0" borderId="23" xfId="0" applyBorder="1" applyAlignment="1" applyProtection="1">
      <alignment horizontal="center" vertical="top" wrapText="1"/>
    </xf>
    <xf numFmtId="0" fontId="0" fillId="0" borderId="90" xfId="0" applyBorder="1" applyAlignment="1" applyProtection="1">
      <alignment horizontal="center" vertical="top" wrapText="1"/>
    </xf>
    <xf numFmtId="0" fontId="0" fillId="0" borderId="2" xfId="0" applyBorder="1" applyAlignment="1" applyProtection="1">
      <alignment vertical="center" wrapText="1"/>
    </xf>
    <xf numFmtId="0" fontId="0" fillId="0" borderId="53" xfId="0" applyBorder="1" applyAlignment="1" applyProtection="1">
      <alignment vertical="center" wrapText="1"/>
    </xf>
    <xf numFmtId="0" fontId="0" fillId="0" borderId="25" xfId="0" applyBorder="1" applyAlignment="1" applyProtection="1">
      <alignment vertical="center" wrapText="1"/>
    </xf>
    <xf numFmtId="0" fontId="0" fillId="0" borderId="89" xfId="0" applyBorder="1" applyAlignment="1" applyProtection="1">
      <alignment vertical="center" wrapText="1"/>
    </xf>
    <xf numFmtId="0" fontId="0" fillId="0" borderId="24" xfId="0" applyBorder="1" applyAlignment="1" applyProtection="1">
      <alignment vertical="center" wrapText="1"/>
    </xf>
    <xf numFmtId="0" fontId="0" fillId="0" borderId="93" xfId="0" applyBorder="1" applyProtection="1">
      <alignment vertical="center"/>
    </xf>
    <xf numFmtId="0" fontId="0" fillId="0" borderId="25" xfId="0" applyBorder="1" applyProtection="1">
      <alignment vertical="center"/>
      <protection locked="0"/>
    </xf>
    <xf numFmtId="0" fontId="0" fillId="0" borderId="89" xfId="0" applyBorder="1" applyProtection="1">
      <alignment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90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54" xfId="0" applyBorder="1" applyProtection="1">
      <alignment vertical="center"/>
      <protection locked="0"/>
    </xf>
    <xf numFmtId="0" fontId="0" fillId="0" borderId="16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18" xfId="0" applyBorder="1" applyProtection="1">
      <alignment vertical="center"/>
    </xf>
    <xf numFmtId="176" fontId="0" fillId="0" borderId="42" xfId="0" applyNumberFormat="1" applyBorder="1" applyAlignment="1" applyProtection="1">
      <alignment vertical="center"/>
    </xf>
    <xf numFmtId="176" fontId="0" fillId="0" borderId="49" xfId="0" applyNumberFormat="1" applyBorder="1" applyAlignment="1" applyProtection="1">
      <alignment vertical="center"/>
    </xf>
    <xf numFmtId="176" fontId="0" fillId="0" borderId="50" xfId="0" applyNumberFormat="1" applyBorder="1" applyAlignment="1" applyProtection="1">
      <alignment vertical="center"/>
    </xf>
    <xf numFmtId="176" fontId="0" fillId="0" borderId="49" xfId="0" applyNumberFormat="1" applyBorder="1" applyProtection="1">
      <alignment vertical="center"/>
      <protection locked="0"/>
    </xf>
    <xf numFmtId="176" fontId="0" fillId="0" borderId="48" xfId="0" applyNumberFormat="1" applyBorder="1" applyProtection="1">
      <alignment vertical="center"/>
      <protection locked="0"/>
    </xf>
    <xf numFmtId="176" fontId="0" fillId="0" borderId="2" xfId="0" applyNumberFormat="1" applyBorder="1" applyAlignment="1" applyProtection="1">
      <alignment vertical="center"/>
    </xf>
    <xf numFmtId="176" fontId="0" fillId="0" borderId="53" xfId="0" applyNumberFormat="1" applyBorder="1" applyAlignment="1" applyProtection="1">
      <alignment vertical="center"/>
    </xf>
    <xf numFmtId="176" fontId="0" fillId="0" borderId="25" xfId="0" applyNumberFormat="1" applyBorder="1" applyAlignment="1" applyProtection="1">
      <alignment vertical="center"/>
    </xf>
    <xf numFmtId="176" fontId="0" fillId="0" borderId="89" xfId="0" applyNumberFormat="1" applyBorder="1" applyAlignment="1" applyProtection="1">
      <alignment vertical="center"/>
    </xf>
    <xf numFmtId="176" fontId="0" fillId="0" borderId="24" xfId="0" applyNumberFormat="1" applyBorder="1" applyAlignment="1" applyProtection="1">
      <alignment vertical="center"/>
    </xf>
    <xf numFmtId="176" fontId="0" fillId="0" borderId="93" xfId="0" applyNumberFormat="1" applyBorder="1" applyAlignment="1" applyProtection="1">
      <alignment vertical="center"/>
    </xf>
    <xf numFmtId="176" fontId="0" fillId="0" borderId="89" xfId="0" applyNumberFormat="1" applyBorder="1" applyProtection="1">
      <alignment vertical="center"/>
      <protection locked="0"/>
    </xf>
    <xf numFmtId="176" fontId="0" fillId="0" borderId="90" xfId="0" applyNumberFormat="1" applyBorder="1" applyProtection="1">
      <alignment vertical="center"/>
      <protection locked="0"/>
    </xf>
    <xf numFmtId="0" fontId="0" fillId="3" borderId="58" xfId="0" applyFill="1" applyBorder="1" applyAlignment="1" applyProtection="1">
      <alignment vertical="center" wrapText="1"/>
    </xf>
    <xf numFmtId="0" fontId="0" fillId="3" borderId="94" xfId="0" applyFill="1" applyBorder="1" applyAlignment="1" applyProtection="1">
      <alignment horizontal="center" vertical="top" wrapText="1"/>
    </xf>
    <xf numFmtId="0" fontId="0" fillId="3" borderId="49" xfId="0" applyFill="1" applyBorder="1" applyProtection="1">
      <alignment vertical="center"/>
      <protection locked="0"/>
    </xf>
    <xf numFmtId="0" fontId="0" fillId="3" borderId="48" xfId="0" applyFill="1" applyBorder="1" applyProtection="1">
      <alignment vertical="center"/>
      <protection locked="0"/>
    </xf>
    <xf numFmtId="0" fontId="0" fillId="3" borderId="43" xfId="0" applyFill="1" applyBorder="1" applyProtection="1">
      <alignment vertical="center"/>
      <protection locked="0"/>
    </xf>
    <xf numFmtId="177" fontId="0" fillId="3" borderId="38" xfId="0" applyNumberFormat="1" applyFill="1" applyBorder="1" applyProtection="1">
      <alignment vertical="center"/>
    </xf>
    <xf numFmtId="177" fontId="0" fillId="3" borderId="46" xfId="0" applyNumberFormat="1" applyFill="1" applyBorder="1" applyProtection="1">
      <alignment vertical="center"/>
    </xf>
    <xf numFmtId="0" fontId="0" fillId="3" borderId="40" xfId="0" applyFill="1" applyBorder="1" applyAlignment="1" applyProtection="1">
      <alignment horizontal="center" vertical="center" wrapText="1"/>
    </xf>
    <xf numFmtId="0" fontId="0" fillId="3" borderId="47" xfId="0" applyFont="1" applyFill="1" applyBorder="1" applyAlignment="1" applyProtection="1">
      <alignment horizontal="center" vertical="center" wrapText="1"/>
    </xf>
    <xf numFmtId="0" fontId="0" fillId="0" borderId="0" xfId="0" applyFill="1" applyProtection="1">
      <alignment vertical="center"/>
    </xf>
    <xf numFmtId="0" fontId="0" fillId="3" borderId="0" xfId="0" applyFill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top" wrapText="1"/>
    </xf>
    <xf numFmtId="0" fontId="0" fillId="0" borderId="46" xfId="0" applyBorder="1" applyAlignment="1" applyProtection="1">
      <alignment horizontal="center" vertical="top" wrapText="1"/>
    </xf>
    <xf numFmtId="0" fontId="0" fillId="0" borderId="38" xfId="0" applyBorder="1" applyAlignment="1" applyProtection="1">
      <alignment vertical="center" wrapText="1"/>
    </xf>
    <xf numFmtId="0" fontId="0" fillId="0" borderId="45" xfId="0" applyBorder="1" applyAlignment="1" applyProtection="1">
      <alignment vertical="center" wrapText="1"/>
    </xf>
    <xf numFmtId="0" fontId="0" fillId="3" borderId="53" xfId="0" applyFill="1" applyBorder="1" applyAlignment="1" applyProtection="1">
      <alignment vertical="center" wrapText="1"/>
    </xf>
    <xf numFmtId="0" fontId="0" fillId="3" borderId="93" xfId="0" applyFill="1" applyBorder="1" applyAlignment="1" applyProtection="1">
      <alignment vertical="center" wrapText="1"/>
    </xf>
    <xf numFmtId="0" fontId="0" fillId="3" borderId="26" xfId="0" applyFill="1" applyBorder="1" applyAlignment="1" applyProtection="1">
      <alignment horizontal="center" vertical="top" wrapText="1"/>
    </xf>
    <xf numFmtId="0" fontId="0" fillId="3" borderId="23" xfId="0" applyFill="1" applyBorder="1" applyAlignment="1" applyProtection="1">
      <alignment horizontal="center" vertical="top" wrapText="1"/>
    </xf>
    <xf numFmtId="0" fontId="0" fillId="3" borderId="30" xfId="0" applyFill="1" applyBorder="1" applyAlignment="1" applyProtection="1">
      <alignment horizontal="center" vertical="top" wrapText="1"/>
    </xf>
    <xf numFmtId="0" fontId="0" fillId="3" borderId="46" xfId="0" applyFill="1" applyBorder="1" applyAlignment="1" applyProtection="1">
      <alignment horizontal="center" vertical="top" wrapText="1"/>
    </xf>
    <xf numFmtId="180" fontId="0" fillId="0" borderId="65" xfId="0" applyNumberFormat="1" applyBorder="1">
      <alignment vertical="center"/>
    </xf>
    <xf numFmtId="180" fontId="0" fillId="0" borderId="66" xfId="0" applyNumberFormat="1" applyBorder="1">
      <alignment vertical="center"/>
    </xf>
    <xf numFmtId="181" fontId="0" fillId="0" borderId="7" xfId="0" applyNumberFormat="1" applyBorder="1" applyAlignment="1">
      <alignment horizontal="center" vertical="center"/>
    </xf>
    <xf numFmtId="181" fontId="0" fillId="0" borderId="8" xfId="0" applyNumberFormat="1" applyBorder="1" applyAlignment="1">
      <alignment horizontal="center" vertical="center"/>
    </xf>
    <xf numFmtId="0" fontId="10" fillId="0" borderId="0" xfId="0" applyFont="1" applyAlignment="1" applyProtection="1">
      <alignment vertical="top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vertical="top"/>
    </xf>
    <xf numFmtId="176" fontId="0" fillId="0" borderId="95" xfId="0" applyNumberFormat="1" applyBorder="1" applyProtection="1">
      <alignment vertical="center"/>
    </xf>
    <xf numFmtId="0" fontId="0" fillId="0" borderId="7" xfId="0" applyFont="1" applyBorder="1" applyAlignment="1" applyProtection="1">
      <alignment horizontal="centerContinuous" vertical="center"/>
    </xf>
    <xf numFmtId="0" fontId="8" fillId="0" borderId="67" xfId="0" applyFont="1" applyBorder="1" applyAlignment="1" applyProtection="1">
      <alignment horizontal="center" vertical="center" wrapText="1"/>
    </xf>
    <xf numFmtId="0" fontId="8" fillId="0" borderId="80" xfId="0" applyFont="1" applyBorder="1" applyAlignment="1" applyProtection="1">
      <alignment horizontal="center" vertical="center" wrapText="1"/>
    </xf>
    <xf numFmtId="0" fontId="8" fillId="0" borderId="81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2" fillId="0" borderId="0" xfId="0" applyFo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0" fillId="0" borderId="0" xfId="0" applyAlignment="1" applyProtection="1">
      <alignment horizontal="left" vertical="center"/>
    </xf>
    <xf numFmtId="0" fontId="5" fillId="0" borderId="0" xfId="0" applyFont="1" applyAlignment="1" applyProtection="1">
      <alignment vertical="top"/>
    </xf>
    <xf numFmtId="0" fontId="5" fillId="0" borderId="0" xfId="0" applyFont="1" applyProtection="1">
      <alignment vertical="center"/>
    </xf>
    <xf numFmtId="0" fontId="17" fillId="0" borderId="0" xfId="0" applyFo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right" vertical="center" shrinkToFit="1"/>
    </xf>
    <xf numFmtId="0" fontId="5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right" vertical="center"/>
    </xf>
    <xf numFmtId="0" fontId="11" fillId="0" borderId="0" xfId="0" applyFont="1" applyProtection="1">
      <alignment vertical="center"/>
    </xf>
    <xf numFmtId="0" fontId="0" fillId="0" borderId="7" xfId="0" applyBorder="1" applyProtection="1">
      <alignment vertical="center"/>
    </xf>
    <xf numFmtId="0" fontId="0" fillId="0" borderId="16" xfId="0" applyBorder="1" applyProtection="1">
      <alignment vertical="center"/>
    </xf>
    <xf numFmtId="0" fontId="0" fillId="0" borderId="68" xfId="0" applyBorder="1" applyProtection="1">
      <alignment vertical="center"/>
    </xf>
    <xf numFmtId="0" fontId="0" fillId="0" borderId="20" xfId="0" applyBorder="1" applyProtection="1">
      <alignment vertical="center"/>
    </xf>
    <xf numFmtId="0" fontId="0" fillId="0" borderId="91" xfId="0" applyBorder="1" applyProtection="1">
      <alignment vertical="center"/>
    </xf>
    <xf numFmtId="0" fontId="0" fillId="0" borderId="71" xfId="0" applyBorder="1" applyProtection="1">
      <alignment vertical="center"/>
    </xf>
    <xf numFmtId="0" fontId="0" fillId="0" borderId="8" xfId="0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72" xfId="0" applyBorder="1" applyProtection="1">
      <alignment vertical="center"/>
    </xf>
    <xf numFmtId="0" fontId="7" fillId="0" borderId="0" xfId="0" applyFont="1">
      <alignment vertical="center"/>
    </xf>
    <xf numFmtId="0" fontId="14" fillId="0" borderId="0" xfId="0" applyFont="1">
      <alignment vertical="center"/>
    </xf>
    <xf numFmtId="0" fontId="0" fillId="0" borderId="81" xfId="0" applyBorder="1" applyProtection="1">
      <alignment vertical="center"/>
    </xf>
    <xf numFmtId="0" fontId="0" fillId="0" borderId="92" xfId="0" applyBorder="1" applyProtection="1">
      <alignment vertical="center"/>
    </xf>
    <xf numFmtId="0" fontId="0" fillId="0" borderId="96" xfId="0" applyBorder="1" applyProtection="1">
      <alignment vertical="center"/>
    </xf>
    <xf numFmtId="0" fontId="0" fillId="3" borderId="1" xfId="0" applyFill="1" applyBorder="1" applyProtection="1">
      <alignment vertical="center"/>
      <protection locked="0"/>
    </xf>
    <xf numFmtId="0" fontId="0" fillId="0" borderId="97" xfId="0" applyFill="1" applyBorder="1" applyProtection="1">
      <alignment vertical="center"/>
      <protection locked="0"/>
    </xf>
    <xf numFmtId="0" fontId="0" fillId="0" borderId="98" xfId="0" applyFill="1" applyBorder="1" applyProtection="1">
      <alignment vertical="center"/>
      <protection locked="0"/>
    </xf>
    <xf numFmtId="0" fontId="0" fillId="0" borderId="100" xfId="0" applyBorder="1" applyAlignment="1" applyProtection="1">
      <alignment vertical="center"/>
    </xf>
    <xf numFmtId="0" fontId="0" fillId="0" borderId="99" xfId="0" applyBorder="1" applyAlignment="1" applyProtection="1">
      <alignment vertical="center" wrapText="1"/>
    </xf>
    <xf numFmtId="0" fontId="0" fillId="3" borderId="101" xfId="0" applyFill="1" applyBorder="1" applyAlignment="1" applyProtection="1">
      <alignment vertical="center" wrapText="1"/>
    </xf>
    <xf numFmtId="0" fontId="0" fillId="3" borderId="102" xfId="0" applyFill="1" applyBorder="1" applyAlignment="1" applyProtection="1">
      <alignment vertical="center" wrapText="1"/>
    </xf>
    <xf numFmtId="0" fontId="0" fillId="3" borderId="103" xfId="0" applyFill="1" applyBorder="1" applyAlignment="1" applyProtection="1">
      <alignment vertical="center" wrapText="1"/>
    </xf>
    <xf numFmtId="0" fontId="0" fillId="3" borderId="104" xfId="0" applyFill="1" applyBorder="1" applyAlignment="1" applyProtection="1">
      <alignment vertical="center" wrapText="1"/>
    </xf>
    <xf numFmtId="0" fontId="0" fillId="3" borderId="105" xfId="0" applyFill="1" applyBorder="1" applyAlignment="1" applyProtection="1">
      <alignment vertical="center" wrapText="1"/>
    </xf>
    <xf numFmtId="0" fontId="0" fillId="3" borderId="106" xfId="0" applyFill="1" applyBorder="1" applyAlignment="1" applyProtection="1">
      <alignment vertical="center" wrapText="1"/>
    </xf>
    <xf numFmtId="0" fontId="0" fillId="3" borderId="107" xfId="0" applyFill="1" applyBorder="1" applyAlignment="1" applyProtection="1">
      <alignment vertical="center" wrapText="1"/>
    </xf>
    <xf numFmtId="0" fontId="0" fillId="3" borderId="108" xfId="0" applyFill="1" applyBorder="1" applyAlignment="1" applyProtection="1">
      <alignment vertical="center" wrapText="1"/>
    </xf>
    <xf numFmtId="0" fontId="0" fillId="3" borderId="109" xfId="0" applyFill="1" applyBorder="1" applyProtection="1">
      <alignment vertical="center"/>
    </xf>
    <xf numFmtId="0" fontId="0" fillId="3" borderId="110" xfId="0" applyFill="1" applyBorder="1" applyProtection="1">
      <alignment vertical="center"/>
    </xf>
    <xf numFmtId="0" fontId="0" fillId="3" borderId="111" xfId="0" applyFill="1" applyBorder="1" applyAlignment="1" applyProtection="1">
      <alignment vertical="center" wrapText="1"/>
    </xf>
    <xf numFmtId="0" fontId="0" fillId="3" borderId="112" xfId="0" applyFill="1" applyBorder="1" applyAlignment="1" applyProtection="1">
      <alignment vertical="center" wrapText="1"/>
    </xf>
    <xf numFmtId="0" fontId="0" fillId="3" borderId="113" xfId="0" applyFill="1" applyBorder="1" applyAlignment="1" applyProtection="1">
      <alignment vertical="center" wrapText="1"/>
    </xf>
    <xf numFmtId="0" fontId="0" fillId="3" borderId="114" xfId="0" applyFill="1" applyBorder="1" applyAlignment="1" applyProtection="1">
      <alignment vertical="center" wrapText="1"/>
    </xf>
    <xf numFmtId="0" fontId="0" fillId="3" borderId="115" xfId="0" applyFill="1" applyBorder="1" applyAlignment="1" applyProtection="1">
      <alignment vertical="center" wrapText="1"/>
    </xf>
    <xf numFmtId="0" fontId="4" fillId="0" borderId="116" xfId="0" applyFont="1" applyBorder="1" applyAlignment="1" applyProtection="1">
      <alignment horizontal="center" vertical="center" wrapText="1"/>
    </xf>
    <xf numFmtId="0" fontId="0" fillId="0" borderId="94" xfId="0" applyBorder="1" applyProtection="1">
      <alignment vertical="center"/>
    </xf>
    <xf numFmtId="0" fontId="0" fillId="0" borderId="19" xfId="0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 vertical="top" wrapText="1"/>
    </xf>
    <xf numFmtId="177" fontId="0" fillId="0" borderId="41" xfId="0" applyNumberFormat="1" applyBorder="1" applyProtection="1">
      <alignment vertical="center"/>
    </xf>
    <xf numFmtId="177" fontId="0" fillId="0" borderId="117" xfId="0" applyNumberFormat="1" applyBorder="1" applyProtection="1">
      <alignment vertical="center"/>
    </xf>
    <xf numFmtId="177" fontId="0" fillId="2" borderId="15" xfId="0" applyNumberFormat="1" applyFill="1" applyBorder="1" applyProtection="1">
      <alignment vertical="center"/>
    </xf>
    <xf numFmtId="177" fontId="0" fillId="2" borderId="12" xfId="0" applyNumberFormat="1" applyFill="1" applyBorder="1" applyProtection="1">
      <alignment vertical="center"/>
    </xf>
    <xf numFmtId="0" fontId="0" fillId="0" borderId="118" xfId="0" applyBorder="1" applyAlignment="1" applyProtection="1">
      <alignment vertical="center" wrapText="1"/>
    </xf>
    <xf numFmtId="0" fontId="0" fillId="0" borderId="119" xfId="0" applyBorder="1" applyAlignment="1" applyProtection="1">
      <alignment vertical="center" wrapText="1"/>
    </xf>
    <xf numFmtId="0" fontId="0" fillId="0" borderId="85" xfId="0" applyBorder="1" applyAlignment="1" applyProtection="1">
      <alignment vertical="top" wrapText="1"/>
    </xf>
    <xf numFmtId="0" fontId="0" fillId="0" borderId="67" xfId="0" applyBorder="1" applyAlignment="1" applyProtection="1">
      <alignment vertical="top" wrapText="1"/>
    </xf>
    <xf numFmtId="0" fontId="0" fillId="0" borderId="26" xfId="0" applyBorder="1" applyAlignment="1" applyProtection="1">
      <alignment vertical="top" wrapText="1"/>
    </xf>
    <xf numFmtId="0" fontId="0" fillId="0" borderId="23" xfId="0" applyBorder="1" applyAlignment="1" applyProtection="1">
      <alignment vertical="top" wrapText="1"/>
    </xf>
    <xf numFmtId="176" fontId="0" fillId="5" borderId="87" xfId="0" applyNumberFormat="1" applyFill="1" applyBorder="1" applyProtection="1">
      <alignment vertical="center"/>
    </xf>
    <xf numFmtId="0" fontId="0" fillId="0" borderId="98" xfId="0" applyFill="1" applyBorder="1" applyProtection="1">
      <alignment vertical="center"/>
    </xf>
    <xf numFmtId="0" fontId="0" fillId="0" borderId="99" xfId="0" applyFill="1" applyBorder="1" applyProtection="1">
      <alignment vertical="center"/>
    </xf>
    <xf numFmtId="0" fontId="0" fillId="0" borderId="97" xfId="0" applyFill="1" applyBorder="1" applyProtection="1">
      <alignment vertical="center"/>
    </xf>
    <xf numFmtId="2" fontId="0" fillId="0" borderId="1" xfId="0" applyNumberFormat="1" applyBorder="1" applyAlignment="1">
      <alignment horizontal="center" vertical="center"/>
    </xf>
    <xf numFmtId="0" fontId="18" fillId="0" borderId="7" xfId="0" applyFont="1" applyBorder="1" applyAlignment="1" applyProtection="1">
      <alignment vertical="center" wrapText="1"/>
    </xf>
    <xf numFmtId="0" fontId="18" fillId="0" borderId="3" xfId="0" applyFont="1" applyBorder="1" applyAlignment="1" applyProtection="1">
      <alignment vertical="center" wrapText="1"/>
    </xf>
    <xf numFmtId="0" fontId="18" fillId="0" borderId="53" xfId="0" applyFont="1" applyBorder="1" applyAlignment="1" applyProtection="1">
      <alignment vertical="center" wrapText="1"/>
    </xf>
    <xf numFmtId="0" fontId="0" fillId="2" borderId="52" xfId="0" applyFill="1" applyBorder="1" applyAlignment="1" applyProtection="1">
      <alignment horizontal="center" vertical="top"/>
    </xf>
    <xf numFmtId="0" fontId="0" fillId="2" borderId="9" xfId="0" applyFill="1" applyBorder="1" applyAlignment="1" applyProtection="1">
      <alignment horizontal="center" vertical="top"/>
    </xf>
    <xf numFmtId="0" fontId="4" fillId="0" borderId="7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42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57" xfId="0" applyBorder="1" applyAlignment="1" applyProtection="1">
      <alignment horizontal="center" vertical="center" shrinkToFit="1"/>
    </xf>
    <xf numFmtId="178" fontId="0" fillId="0" borderId="60" xfId="0" applyNumberFormat="1" applyBorder="1" applyAlignment="1">
      <alignment horizontal="center" vertical="center"/>
    </xf>
    <xf numFmtId="0" fontId="0" fillId="0" borderId="63" xfId="0" applyBorder="1">
      <alignment vertical="center"/>
    </xf>
    <xf numFmtId="0" fontId="0" fillId="0" borderId="10" xfId="0" applyBorder="1">
      <alignment vertical="center"/>
    </xf>
    <xf numFmtId="0" fontId="0" fillId="0" borderId="52" xfId="0" applyBorder="1">
      <alignment vertical="center"/>
    </xf>
    <xf numFmtId="0" fontId="0" fillId="0" borderId="60" xfId="0" applyBorder="1">
      <alignment vertical="center"/>
    </xf>
    <xf numFmtId="0" fontId="0" fillId="0" borderId="13" xfId="0" applyBorder="1">
      <alignment vertical="center"/>
    </xf>
    <xf numFmtId="0" fontId="0" fillId="0" borderId="62" xfId="0" applyBorder="1">
      <alignment vertical="center"/>
    </xf>
    <xf numFmtId="178" fontId="0" fillId="0" borderId="13" xfId="0" applyNumberFormat="1" applyBorder="1" applyAlignment="1">
      <alignment horizontal="center" vertical="center"/>
    </xf>
    <xf numFmtId="178" fontId="0" fillId="0" borderId="62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6" fillId="0" borderId="0" xfId="0" applyFont="1" applyAlignment="1">
      <alignment horizontal="right" vertical="center"/>
    </xf>
    <xf numFmtId="0" fontId="0" fillId="0" borderId="120" xfId="0" applyFill="1" applyBorder="1" applyProtection="1">
      <alignment vertical="center"/>
      <protection locked="0"/>
    </xf>
    <xf numFmtId="0" fontId="0" fillId="0" borderId="23" xfId="0" applyFill="1" applyBorder="1" applyProtection="1">
      <alignment vertical="center"/>
      <protection locked="0"/>
    </xf>
    <xf numFmtId="0" fontId="0" fillId="0" borderId="84" xfId="0" applyBorder="1" applyProtection="1">
      <alignment vertical="center"/>
    </xf>
    <xf numFmtId="0" fontId="0" fillId="0" borderId="67" xfId="0" applyBorder="1" applyAlignment="1" applyProtection="1">
      <alignment vertical="center" wrapText="1"/>
    </xf>
    <xf numFmtId="0" fontId="0" fillId="0" borderId="67" xfId="0" applyFill="1" applyBorder="1" applyProtection="1">
      <alignment vertical="center"/>
      <protection locked="0"/>
    </xf>
    <xf numFmtId="0" fontId="22" fillId="0" borderId="0" xfId="0" applyFont="1">
      <alignment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62" xfId="0" applyNumberFormat="1" applyFill="1" applyBorder="1" applyAlignment="1">
      <alignment horizontal="center" vertical="center"/>
    </xf>
    <xf numFmtId="179" fontId="0" fillId="6" borderId="1" xfId="0" applyNumberFormat="1" applyFill="1" applyBorder="1" applyAlignment="1">
      <alignment horizontal="center" vertical="center"/>
    </xf>
    <xf numFmtId="0" fontId="23" fillId="0" borderId="0" xfId="0" applyFont="1" applyProtection="1">
      <alignment vertical="center"/>
      <protection locked="0"/>
    </xf>
    <xf numFmtId="177" fontId="0" fillId="0" borderId="95" xfId="0" applyNumberFormat="1" applyBorder="1" applyProtection="1">
      <alignment vertical="center"/>
    </xf>
    <xf numFmtId="176" fontId="0" fillId="0" borderId="121" xfId="0" applyNumberFormat="1" applyFill="1" applyBorder="1" applyProtection="1">
      <alignment vertical="center"/>
    </xf>
    <xf numFmtId="176" fontId="0" fillId="0" borderId="95" xfId="0" applyNumberFormat="1" applyFill="1" applyBorder="1" applyProtection="1">
      <alignment vertical="center"/>
    </xf>
    <xf numFmtId="0" fontId="0" fillId="0" borderId="3" xfId="0" applyFill="1" applyBorder="1" applyProtection="1">
      <alignment vertical="center"/>
    </xf>
    <xf numFmtId="0" fontId="0" fillId="4" borderId="22" xfId="0" applyFill="1" applyBorder="1" applyProtection="1">
      <alignment vertical="center"/>
    </xf>
  </cellXfs>
  <cellStyles count="1">
    <cellStyle name="標準" xfId="0" builtinId="0"/>
  </cellStyles>
  <dxfs count="3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abSelected="1" zoomScale="120" zoomScaleNormal="120" workbookViewId="0"/>
  </sheetViews>
  <sheetFormatPr defaultRowHeight="13.2" x14ac:dyDescent="0.2"/>
  <cols>
    <col min="1" max="1" width="3" customWidth="1"/>
    <col min="2" max="3" width="2.44140625" customWidth="1"/>
    <col min="4" max="4" width="3.33203125" customWidth="1"/>
    <col min="18" max="18" width="5.88671875" customWidth="1"/>
  </cols>
  <sheetData>
    <row r="1" spans="1:4" ht="16.2" x14ac:dyDescent="0.2">
      <c r="A1" s="297" t="s">
        <v>74</v>
      </c>
    </row>
    <row r="3" spans="1:4" ht="15" customHeight="1" x14ac:dyDescent="0.2">
      <c r="B3" t="s">
        <v>127</v>
      </c>
    </row>
    <row r="4" spans="1:4" ht="15" customHeight="1" x14ac:dyDescent="0.2">
      <c r="C4" s="298" t="s">
        <v>115</v>
      </c>
    </row>
    <row r="5" spans="1:4" ht="15" customHeight="1" x14ac:dyDescent="0.2">
      <c r="C5" s="298" t="s">
        <v>116</v>
      </c>
    </row>
    <row r="6" spans="1:4" ht="15" customHeight="1" x14ac:dyDescent="0.2">
      <c r="C6" s="298" t="s">
        <v>117</v>
      </c>
    </row>
    <row r="7" spans="1:4" ht="15" customHeight="1" x14ac:dyDescent="0.2">
      <c r="C7" s="298" t="s">
        <v>118</v>
      </c>
    </row>
    <row r="8" spans="1:4" ht="15" customHeight="1" x14ac:dyDescent="0.2">
      <c r="C8" s="298" t="s">
        <v>75</v>
      </c>
    </row>
    <row r="9" spans="1:4" ht="15" customHeight="1" x14ac:dyDescent="0.2"/>
    <row r="10" spans="1:4" ht="15" customHeight="1" x14ac:dyDescent="0.2">
      <c r="B10" s="298" t="s">
        <v>128</v>
      </c>
    </row>
    <row r="11" spans="1:4" ht="15" customHeight="1" x14ac:dyDescent="0.2">
      <c r="C11" s="298" t="s">
        <v>104</v>
      </c>
    </row>
    <row r="12" spans="1:4" ht="15" customHeight="1" x14ac:dyDescent="0.2">
      <c r="C12" s="298" t="s">
        <v>136</v>
      </c>
    </row>
    <row r="13" spans="1:4" ht="15" customHeight="1" x14ac:dyDescent="0.2">
      <c r="C13" s="298" t="s">
        <v>133</v>
      </c>
    </row>
    <row r="14" spans="1:4" ht="15" customHeight="1" x14ac:dyDescent="0.2">
      <c r="C14" s="298"/>
      <c r="D14" t="s">
        <v>137</v>
      </c>
    </row>
    <row r="15" spans="1:4" ht="15" customHeight="1" x14ac:dyDescent="0.2">
      <c r="C15" s="298"/>
      <c r="D15" t="s">
        <v>135</v>
      </c>
    </row>
    <row r="16" spans="1:4" ht="15" customHeight="1" x14ac:dyDescent="0.2">
      <c r="C16" s="298"/>
      <c r="D16" s="298" t="s">
        <v>153</v>
      </c>
    </row>
    <row r="17" spans="3:5" ht="15" customHeight="1" x14ac:dyDescent="0.2">
      <c r="C17" s="298"/>
      <c r="E17" s="298" t="s">
        <v>154</v>
      </c>
    </row>
    <row r="18" spans="3:5" ht="15" customHeight="1" x14ac:dyDescent="0.2">
      <c r="C18" s="298"/>
      <c r="E18" t="s">
        <v>134</v>
      </c>
    </row>
    <row r="19" spans="3:5" ht="15" customHeight="1" x14ac:dyDescent="0.2">
      <c r="C19" s="298"/>
    </row>
    <row r="20" spans="3:5" ht="15" customHeight="1" x14ac:dyDescent="0.2">
      <c r="C20" s="298" t="s">
        <v>105</v>
      </c>
    </row>
    <row r="21" spans="3:5" ht="15" customHeight="1" x14ac:dyDescent="0.2">
      <c r="D21" s="298" t="s">
        <v>77</v>
      </c>
    </row>
    <row r="22" spans="3:5" ht="15" customHeight="1" x14ac:dyDescent="0.2">
      <c r="E22" t="s">
        <v>111</v>
      </c>
    </row>
    <row r="23" spans="3:5" ht="15" customHeight="1" x14ac:dyDescent="0.2">
      <c r="D23" s="298" t="s">
        <v>78</v>
      </c>
    </row>
    <row r="24" spans="3:5" ht="15" customHeight="1" x14ac:dyDescent="0.2">
      <c r="E24" t="s">
        <v>107</v>
      </c>
    </row>
    <row r="25" spans="3:5" ht="15" customHeight="1" x14ac:dyDescent="0.2">
      <c r="E25" t="s">
        <v>108</v>
      </c>
    </row>
    <row r="26" spans="3:5" ht="15" customHeight="1" x14ac:dyDescent="0.2">
      <c r="E26" s="301" t="s">
        <v>119</v>
      </c>
    </row>
    <row r="27" spans="3:5" ht="15" customHeight="1" x14ac:dyDescent="0.2">
      <c r="E27" s="301" t="s">
        <v>121</v>
      </c>
    </row>
    <row r="28" spans="3:5" ht="15" customHeight="1" x14ac:dyDescent="0.2">
      <c r="E28" s="301"/>
    </row>
    <row r="29" spans="3:5" ht="15" customHeight="1" x14ac:dyDescent="0.2">
      <c r="C29" s="298" t="s">
        <v>106</v>
      </c>
    </row>
    <row r="30" spans="3:5" ht="15" customHeight="1" x14ac:dyDescent="0.2">
      <c r="D30" s="298" t="s">
        <v>76</v>
      </c>
    </row>
    <row r="31" spans="3:5" ht="15" customHeight="1" x14ac:dyDescent="0.2">
      <c r="D31" s="298"/>
      <c r="E31" t="s">
        <v>109</v>
      </c>
    </row>
    <row r="32" spans="3:5" ht="15" customHeight="1" x14ac:dyDescent="0.2">
      <c r="D32" s="298"/>
      <c r="E32" s="300" t="s">
        <v>113</v>
      </c>
    </row>
    <row r="33" spans="2:6" ht="15" customHeight="1" x14ac:dyDescent="0.2">
      <c r="D33" s="298" t="s">
        <v>79</v>
      </c>
    </row>
    <row r="34" spans="2:6" ht="15" customHeight="1" x14ac:dyDescent="0.2">
      <c r="E34" t="s">
        <v>110</v>
      </c>
    </row>
    <row r="35" spans="2:6" ht="15" customHeight="1" x14ac:dyDescent="0.2">
      <c r="E35" t="s">
        <v>112</v>
      </c>
    </row>
    <row r="36" spans="2:6" ht="15" customHeight="1" x14ac:dyDescent="0.2"/>
    <row r="37" spans="2:6" ht="15" customHeight="1" x14ac:dyDescent="0.2">
      <c r="B37" t="s">
        <v>129</v>
      </c>
    </row>
    <row r="38" spans="2:6" ht="15" customHeight="1" x14ac:dyDescent="0.2">
      <c r="C38" t="s">
        <v>155</v>
      </c>
    </row>
    <row r="39" spans="2:6" ht="15" customHeight="1" x14ac:dyDescent="0.2">
      <c r="D39" t="s">
        <v>114</v>
      </c>
    </row>
    <row r="40" spans="2:6" ht="15" customHeight="1" x14ac:dyDescent="0.2">
      <c r="E40" s="298" t="s">
        <v>156</v>
      </c>
    </row>
    <row r="41" spans="2:6" ht="15" customHeight="1" x14ac:dyDescent="0.2">
      <c r="E41" s="298" t="s">
        <v>157</v>
      </c>
    </row>
    <row r="42" spans="2:6" ht="15" customHeight="1" x14ac:dyDescent="0.2">
      <c r="E42" s="298" t="s">
        <v>120</v>
      </c>
    </row>
    <row r="43" spans="2:6" ht="15" customHeight="1" x14ac:dyDescent="0.2">
      <c r="E43" s="298" t="s">
        <v>122</v>
      </c>
    </row>
    <row r="44" spans="2:6" ht="15" customHeight="1" x14ac:dyDescent="0.2">
      <c r="E44" s="393" t="s">
        <v>158</v>
      </c>
      <c r="F44" s="301" t="s">
        <v>159</v>
      </c>
    </row>
    <row r="45" spans="2:6" ht="15" customHeight="1" x14ac:dyDescent="0.2">
      <c r="E45" s="393"/>
      <c r="F45" s="301" t="s">
        <v>160</v>
      </c>
    </row>
    <row r="46" spans="2:6" ht="15" customHeight="1" x14ac:dyDescent="0.2">
      <c r="C46" t="s">
        <v>163</v>
      </c>
      <c r="E46" s="298"/>
    </row>
    <row r="47" spans="2:6" ht="15" customHeight="1" x14ac:dyDescent="0.2">
      <c r="D47" s="321" t="s">
        <v>164</v>
      </c>
      <c r="E47" s="298"/>
    </row>
    <row r="48" spans="2:6" ht="15" customHeight="1" x14ac:dyDescent="0.2">
      <c r="D48" t="s">
        <v>114</v>
      </c>
    </row>
    <row r="49" spans="3:5" ht="15" customHeight="1" x14ac:dyDescent="0.2">
      <c r="E49" s="298" t="s">
        <v>125</v>
      </c>
    </row>
    <row r="50" spans="3:5" ht="15" customHeight="1" x14ac:dyDescent="0.2">
      <c r="D50" t="s">
        <v>126</v>
      </c>
      <c r="E50" s="298"/>
    </row>
    <row r="51" spans="3:5" ht="15" customHeight="1" x14ac:dyDescent="0.2">
      <c r="E51" s="298" t="s">
        <v>165</v>
      </c>
    </row>
    <row r="52" spans="3:5" ht="15" customHeight="1" x14ac:dyDescent="0.2">
      <c r="C52" t="s">
        <v>166</v>
      </c>
    </row>
    <row r="53" spans="3:5" ht="15" customHeight="1" x14ac:dyDescent="0.2">
      <c r="D53" s="399" t="s">
        <v>167</v>
      </c>
    </row>
    <row r="54" spans="3:5" ht="15" customHeight="1" x14ac:dyDescent="0.2">
      <c r="D54" t="s">
        <v>114</v>
      </c>
    </row>
    <row r="55" spans="3:5" ht="15" customHeight="1" x14ac:dyDescent="0.2">
      <c r="E55" s="298" t="s">
        <v>168</v>
      </c>
    </row>
    <row r="56" spans="3:5" ht="15" customHeight="1" x14ac:dyDescent="0.2">
      <c r="D56" t="s">
        <v>126</v>
      </c>
      <c r="E56" s="298"/>
    </row>
    <row r="57" spans="3:5" ht="15" customHeight="1" x14ac:dyDescent="0.2">
      <c r="E57" s="298" t="s">
        <v>165</v>
      </c>
    </row>
    <row r="58" spans="3:5" ht="15" customHeight="1" x14ac:dyDescent="0.2">
      <c r="C58" t="s">
        <v>169</v>
      </c>
      <c r="E58" s="298"/>
    </row>
    <row r="59" spans="3:5" ht="15" customHeight="1" x14ac:dyDescent="0.2">
      <c r="D59" t="s">
        <v>114</v>
      </c>
      <c r="E59" s="298"/>
    </row>
    <row r="60" spans="3:5" ht="15" customHeight="1" x14ac:dyDescent="0.2">
      <c r="E60" s="320" t="s">
        <v>140</v>
      </c>
    </row>
    <row r="61" spans="3:5" ht="15" customHeight="1" x14ac:dyDescent="0.2">
      <c r="D61" t="s">
        <v>139</v>
      </c>
      <c r="E61" s="298"/>
    </row>
    <row r="62" spans="3:5" ht="15" customHeight="1" x14ac:dyDescent="0.2">
      <c r="E62" s="298" t="s">
        <v>174</v>
      </c>
    </row>
    <row r="63" spans="3:5" ht="15" customHeight="1" x14ac:dyDescent="0.2">
      <c r="C63" t="s">
        <v>170</v>
      </c>
      <c r="E63" s="298"/>
    </row>
    <row r="64" spans="3:5" ht="15" customHeight="1" x14ac:dyDescent="0.2">
      <c r="D64" t="s">
        <v>114</v>
      </c>
      <c r="E64" s="298"/>
    </row>
    <row r="65" spans="2:5" ht="15" customHeight="1" x14ac:dyDescent="0.2">
      <c r="E65" s="320" t="s">
        <v>138</v>
      </c>
    </row>
    <row r="66" spans="2:5" ht="15" customHeight="1" x14ac:dyDescent="0.2">
      <c r="D66" t="s">
        <v>139</v>
      </c>
      <c r="E66" s="298"/>
    </row>
    <row r="67" spans="2:5" ht="15" customHeight="1" x14ac:dyDescent="0.2">
      <c r="E67" s="298" t="s">
        <v>173</v>
      </c>
    </row>
    <row r="68" spans="2:5" ht="15" customHeight="1" x14ac:dyDescent="0.2"/>
    <row r="69" spans="2:5" ht="15" customHeight="1" x14ac:dyDescent="0.2">
      <c r="B69" t="s">
        <v>130</v>
      </c>
    </row>
    <row r="70" spans="2:5" ht="15" customHeight="1" x14ac:dyDescent="0.2">
      <c r="C70" t="s">
        <v>131</v>
      </c>
    </row>
    <row r="71" spans="2:5" ht="15" customHeight="1" x14ac:dyDescent="0.2">
      <c r="C71" t="s">
        <v>132</v>
      </c>
    </row>
    <row r="72" spans="2:5" ht="15" customHeight="1" x14ac:dyDescent="0.2"/>
  </sheetData>
  <sheetProtection algorithmName="SHA-512" hashValue="T7bZZSOba6HQ9qqwJC3Far45qc7SxR3UP8Y0FUGizHvzVQ0HC1ZhmgQ5ZHiTgvtBaG4yFwGeM5VsS5O1GqPkTg==" saltValue="BwXBGFv85R2HLgnHTXShJg==" spinCount="100000" sheet="1" objects="1" scenarios="1"/>
  <phoneticPr fontId="2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50"/>
  <sheetViews>
    <sheetView showGridLines="0" zoomScaleNormal="100" workbookViewId="0">
      <pane xSplit="5" ySplit="13" topLeftCell="F14" activePane="bottomRight" state="frozen"/>
      <selection pane="topRight" activeCell="F1" sqref="F1"/>
      <selection pane="bottomLeft" activeCell="A14" sqref="A14"/>
      <selection pane="bottomRight" activeCell="B14" sqref="B14"/>
    </sheetView>
  </sheetViews>
  <sheetFormatPr defaultRowHeight="13.2" x14ac:dyDescent="0.2"/>
  <cols>
    <col min="1" max="1" width="4.5546875" style="1" bestFit="1" customWidth="1"/>
    <col min="2" max="2" width="14.88671875" style="1" customWidth="1"/>
    <col min="3" max="3" width="5.5546875" style="1" customWidth="1"/>
    <col min="4" max="4" width="9.5546875" style="1" customWidth="1"/>
    <col min="5" max="5" width="7.5546875" style="1" customWidth="1"/>
    <col min="6" max="22" width="7.33203125" style="1" customWidth="1"/>
    <col min="23" max="23" width="3.77734375" style="1" customWidth="1"/>
    <col min="24" max="39" width="7.33203125" style="1" customWidth="1"/>
    <col min="40" max="40" width="3.77734375" style="1" customWidth="1"/>
    <col min="41" max="55" width="7.33203125" style="1" customWidth="1"/>
    <col min="56" max="16384" width="8.88671875" style="1"/>
  </cols>
  <sheetData>
    <row r="1" spans="1:46" ht="13.95" customHeight="1" x14ac:dyDescent="0.2">
      <c r="A1" s="9" t="s">
        <v>84</v>
      </c>
      <c r="B1" s="9"/>
      <c r="C1" s="9"/>
      <c r="D1" s="9"/>
      <c r="E1" s="9"/>
      <c r="F1" s="9"/>
      <c r="G1" s="9"/>
      <c r="I1" s="305" t="s">
        <v>123</v>
      </c>
    </row>
    <row r="2" spans="1:46" ht="13.95" customHeight="1" x14ac:dyDescent="0.2">
      <c r="A2" s="9"/>
      <c r="B2" s="9" t="s">
        <v>83</v>
      </c>
      <c r="C2" s="9"/>
      <c r="D2" s="9"/>
      <c r="E2" s="9"/>
      <c r="F2" s="9"/>
      <c r="G2" s="9"/>
      <c r="I2" s="14" t="s">
        <v>4</v>
      </c>
      <c r="J2" s="66" t="s">
        <v>6</v>
      </c>
      <c r="K2" s="345"/>
      <c r="L2" s="67" t="s">
        <v>7</v>
      </c>
      <c r="M2" s="67" t="s">
        <v>8</v>
      </c>
      <c r="N2" s="67" t="s">
        <v>9</v>
      </c>
      <c r="O2" s="67" t="s">
        <v>10</v>
      </c>
      <c r="P2" s="67" t="s">
        <v>11</v>
      </c>
      <c r="Q2" s="68" t="s">
        <v>12</v>
      </c>
    </row>
    <row r="3" spans="1:46" ht="13.95" customHeight="1" x14ac:dyDescent="0.2">
      <c r="A3" s="9"/>
      <c r="B3" s="302" t="s">
        <v>82</v>
      </c>
      <c r="C3" s="9"/>
      <c r="D3" s="9"/>
      <c r="E3" s="9"/>
      <c r="F3" s="9"/>
      <c r="G3" s="9"/>
      <c r="I3" s="18" t="s">
        <v>5</v>
      </c>
      <c r="J3" s="19">
        <v>1</v>
      </c>
      <c r="K3" s="346"/>
      <c r="L3" s="20">
        <v>2</v>
      </c>
      <c r="M3" s="20">
        <v>3</v>
      </c>
      <c r="N3" s="20">
        <v>4</v>
      </c>
      <c r="O3" s="20">
        <v>5</v>
      </c>
      <c r="P3" s="20">
        <v>6</v>
      </c>
      <c r="Q3" s="21">
        <v>7</v>
      </c>
    </row>
    <row r="4" spans="1:46" ht="13.95" customHeight="1" x14ac:dyDescent="0.2">
      <c r="A4" s="9"/>
      <c r="B4" s="303" t="s">
        <v>100</v>
      </c>
      <c r="C4" s="304"/>
      <c r="D4" s="9"/>
      <c r="E4" s="9"/>
      <c r="F4" s="9"/>
      <c r="G4" s="9"/>
      <c r="I4" s="305" t="s">
        <v>124</v>
      </c>
    </row>
    <row r="5" spans="1:46" ht="13.95" customHeight="1" x14ac:dyDescent="0.2">
      <c r="A5" s="9"/>
      <c r="B5" s="304" t="s">
        <v>101</v>
      </c>
      <c r="C5" s="9"/>
      <c r="D5" s="9"/>
      <c r="E5" s="9"/>
      <c r="F5" s="9"/>
      <c r="G5" s="9"/>
      <c r="I5" s="65" t="s">
        <v>13</v>
      </c>
      <c r="J5" s="369" t="s">
        <v>14</v>
      </c>
      <c r="K5" s="370"/>
      <c r="L5" s="370"/>
      <c r="M5" s="371" t="s">
        <v>15</v>
      </c>
      <c r="N5" s="372"/>
      <c r="O5" s="370" t="s">
        <v>16</v>
      </c>
      <c r="P5" s="372"/>
    </row>
    <row r="6" spans="1:46" ht="13.95" customHeight="1" x14ac:dyDescent="0.2">
      <c r="A6" s="9"/>
      <c r="B6" s="9"/>
      <c r="C6" s="9"/>
      <c r="D6" s="304" t="s">
        <v>80</v>
      </c>
      <c r="E6" s="9"/>
      <c r="F6" s="9"/>
      <c r="G6" s="9"/>
      <c r="I6" s="18" t="s">
        <v>5</v>
      </c>
      <c r="J6" s="373">
        <v>1</v>
      </c>
      <c r="K6" s="374"/>
      <c r="L6" s="374"/>
      <c r="M6" s="375">
        <v>2</v>
      </c>
      <c r="N6" s="376"/>
      <c r="O6" s="374">
        <v>3</v>
      </c>
      <c r="P6" s="376"/>
    </row>
    <row r="7" spans="1:46" ht="13.95" customHeight="1" x14ac:dyDescent="0.2">
      <c r="B7" s="289" t="str">
        <f>IF(C50&lt;&gt;L$34,"年代エラー","")</f>
        <v/>
      </c>
      <c r="I7" s="150"/>
      <c r="J7" s="151"/>
      <c r="K7" s="151"/>
      <c r="L7" s="151"/>
      <c r="M7" s="151"/>
      <c r="N7" s="151"/>
      <c r="T7"/>
      <c r="U7"/>
      <c r="V7"/>
      <c r="W7"/>
      <c r="X7"/>
      <c r="Y7"/>
      <c r="Z7"/>
      <c r="AA7"/>
      <c r="AB7"/>
      <c r="AC7"/>
      <c r="AD7"/>
      <c r="AK7"/>
      <c r="AL7"/>
      <c r="AM7"/>
      <c r="AN7"/>
      <c r="AO7"/>
      <c r="AP7"/>
      <c r="AQ7"/>
      <c r="AR7"/>
      <c r="AS7"/>
      <c r="AT7"/>
    </row>
    <row r="8" spans="1:46" ht="13.95" customHeight="1" x14ac:dyDescent="0.2">
      <c r="B8" s="289"/>
      <c r="F8"/>
      <c r="G8"/>
      <c r="H8"/>
      <c r="I8"/>
      <c r="J8"/>
      <c r="K8"/>
      <c r="L8"/>
      <c r="T8"/>
      <c r="U8"/>
      <c r="V8"/>
      <c r="W8"/>
      <c r="X8" s="273" t="s">
        <v>41</v>
      </c>
      <c r="Y8" s="272"/>
      <c r="Z8" s="272"/>
      <c r="AA8" s="272"/>
      <c r="AB8" s="272"/>
      <c r="AC8"/>
      <c r="AD8"/>
      <c r="AE8" s="273" t="s">
        <v>42</v>
      </c>
      <c r="AF8" s="272"/>
      <c r="AG8" s="272"/>
      <c r="AH8" s="272"/>
      <c r="AI8" s="272"/>
      <c r="AJ8"/>
      <c r="AK8"/>
      <c r="AL8"/>
      <c r="AM8"/>
      <c r="AN8"/>
      <c r="AO8"/>
      <c r="AP8"/>
      <c r="AQ8"/>
      <c r="AR8"/>
      <c r="AS8"/>
    </row>
    <row r="9" spans="1:46" ht="19.2" x14ac:dyDescent="0.2">
      <c r="F9" s="184" t="s">
        <v>60</v>
      </c>
      <c r="G9" s="185"/>
      <c r="H9" s="185"/>
      <c r="I9" s="185"/>
      <c r="J9" s="195"/>
      <c r="K9" s="195"/>
      <c r="L9" s="194" t="s">
        <v>23</v>
      </c>
      <c r="T9"/>
      <c r="U9"/>
      <c r="V9"/>
      <c r="W9"/>
      <c r="X9" s="198" t="s">
        <v>61</v>
      </c>
      <c r="Y9" s="199"/>
      <c r="Z9" s="199"/>
      <c r="AA9" s="199"/>
      <c r="AB9" s="200"/>
      <c r="AC9"/>
      <c r="AD9"/>
      <c r="AE9" s="198" t="s">
        <v>61</v>
      </c>
      <c r="AF9" s="199"/>
      <c r="AG9" s="199"/>
      <c r="AH9" s="199"/>
      <c r="AI9" s="200"/>
      <c r="AJ9"/>
      <c r="AK9"/>
      <c r="AL9"/>
      <c r="AM9"/>
      <c r="AN9"/>
      <c r="AO9"/>
      <c r="AP9"/>
      <c r="AQ9"/>
      <c r="AR9"/>
      <c r="AS9"/>
    </row>
    <row r="10" spans="1:46" ht="52.8" x14ac:dyDescent="0.2">
      <c r="A10" s="10" t="s">
        <v>17</v>
      </c>
      <c r="B10" s="11" t="s">
        <v>18</v>
      </c>
      <c r="C10" s="12" t="s">
        <v>3</v>
      </c>
      <c r="D10" s="13" t="s">
        <v>13</v>
      </c>
      <c r="E10" s="205" t="s">
        <v>149</v>
      </c>
      <c r="F10" s="355" t="s">
        <v>144</v>
      </c>
      <c r="G10" s="356" t="s">
        <v>145</v>
      </c>
      <c r="H10" s="152" t="s">
        <v>146</v>
      </c>
      <c r="I10" s="186" t="s">
        <v>147</v>
      </c>
      <c r="J10" s="187" t="s">
        <v>148</v>
      </c>
      <c r="K10" s="347" t="s">
        <v>143</v>
      </c>
      <c r="L10" s="76" t="s">
        <v>24</v>
      </c>
      <c r="T10"/>
      <c r="U10"/>
      <c r="V10"/>
      <c r="W10"/>
      <c r="X10" s="204" t="s">
        <v>0</v>
      </c>
      <c r="Y10" s="201" t="s">
        <v>25</v>
      </c>
      <c r="Z10" s="201" t="s">
        <v>1</v>
      </c>
      <c r="AA10" s="202" t="s">
        <v>2</v>
      </c>
      <c r="AB10" s="203" t="s">
        <v>59</v>
      </c>
      <c r="AC10" s="348" t="s">
        <v>161</v>
      </c>
      <c r="AD10" s="348" t="s">
        <v>162</v>
      </c>
      <c r="AE10" s="204" t="s">
        <v>0</v>
      </c>
      <c r="AF10" s="201" t="s">
        <v>25</v>
      </c>
      <c r="AG10" s="201" t="s">
        <v>1</v>
      </c>
      <c r="AH10" s="202" t="s">
        <v>2</v>
      </c>
      <c r="AI10" s="203" t="s">
        <v>59</v>
      </c>
      <c r="AJ10"/>
      <c r="AK10"/>
      <c r="AL10"/>
      <c r="AM10"/>
      <c r="AN10"/>
      <c r="AO10"/>
      <c r="AP10"/>
      <c r="AQ10"/>
      <c r="AR10"/>
      <c r="AS10"/>
    </row>
    <row r="11" spans="1:46" x14ac:dyDescent="0.2">
      <c r="A11" s="396" t="s">
        <v>20</v>
      </c>
      <c r="B11" s="397" t="s">
        <v>172</v>
      </c>
      <c r="C11" s="398">
        <v>4</v>
      </c>
      <c r="D11" s="354">
        <v>3</v>
      </c>
      <c r="E11" s="349">
        <f t="shared" ref="E11:E33" si="0">SUM(F11:J11)</f>
        <v>0.75</v>
      </c>
      <c r="F11" s="160">
        <v>0.75</v>
      </c>
      <c r="G11" s="22"/>
      <c r="H11" s="22"/>
      <c r="I11" s="26"/>
      <c r="J11" s="188"/>
      <c r="K11" s="188">
        <v>0.25</v>
      </c>
      <c r="L11" s="75">
        <f t="shared" ref="L11:L33" si="1">IF(COUNT(F11:J11)=0,"",IF(COUNT(F11:J11)=1,1,2))</f>
        <v>1</v>
      </c>
      <c r="T11"/>
      <c r="U11"/>
      <c r="V11"/>
      <c r="W11"/>
      <c r="X11" s="330"/>
      <c r="Y11" s="331"/>
      <c r="Z11" s="332"/>
      <c r="AA11" s="333"/>
      <c r="AB11" s="334"/>
      <c r="AC11" s="124">
        <f>IF($E11=0,0,IF($E11&gt;1,1,IF($K11&gt;0,2,IF(E11&lt;&gt;1,1,0))))</f>
        <v>2</v>
      </c>
      <c r="AD11">
        <f>IF($C11="",0,IF($C11=0,1,IF($C11&gt;7,1,0)))</f>
        <v>0</v>
      </c>
      <c r="AE11" s="89"/>
      <c r="AF11" s="90"/>
      <c r="AG11" s="91"/>
      <c r="AH11" s="121"/>
      <c r="AI11" s="196"/>
      <c r="AJ11"/>
      <c r="AK11"/>
      <c r="AL11"/>
      <c r="AM11"/>
      <c r="AN11"/>
      <c r="AO11"/>
      <c r="AP11"/>
      <c r="AQ11"/>
      <c r="AR11"/>
      <c r="AS11"/>
    </row>
    <row r="12" spans="1:46" x14ac:dyDescent="0.2">
      <c r="A12" s="61" t="s">
        <v>22</v>
      </c>
      <c r="B12" s="62" t="s">
        <v>21</v>
      </c>
      <c r="C12" s="395">
        <v>8</v>
      </c>
      <c r="D12" s="329">
        <v>2</v>
      </c>
      <c r="E12" s="153">
        <f t="shared" si="0"/>
        <v>1</v>
      </c>
      <c r="F12" s="161"/>
      <c r="G12" s="62"/>
      <c r="H12" s="62"/>
      <c r="I12" s="84">
        <v>0.75</v>
      </c>
      <c r="J12" s="189">
        <v>0.25</v>
      </c>
      <c r="K12" s="189"/>
      <c r="L12" s="77">
        <f t="shared" si="1"/>
        <v>2</v>
      </c>
      <c r="T12"/>
      <c r="U12"/>
      <c r="V12"/>
      <c r="W12"/>
      <c r="X12" s="335"/>
      <c r="Y12" s="336"/>
      <c r="Z12" s="337"/>
      <c r="AA12" s="338"/>
      <c r="AB12" s="339"/>
      <c r="AC12" s="124">
        <f t="shared" ref="AC12:AC33" si="2">IF($E12=0,0,IF($E12&gt;1,1,IF($K12&gt;0,2,IF(E12&lt;&gt;1,1,0))))</f>
        <v>0</v>
      </c>
      <c r="AD12">
        <f t="shared" ref="AD12:AD33" si="3">IF($C12="",0,IF($C12=0,1,IF($C12&gt;7,1,0)))</f>
        <v>1</v>
      </c>
      <c r="AE12" s="92"/>
      <c r="AF12" s="93"/>
      <c r="AG12" s="94"/>
      <c r="AH12" s="96"/>
      <c r="AI12" s="97"/>
      <c r="AJ12"/>
      <c r="AK12"/>
      <c r="AL12"/>
      <c r="AM12"/>
      <c r="AN12"/>
      <c r="AO12"/>
      <c r="AP12"/>
      <c r="AQ12"/>
      <c r="AR12"/>
      <c r="AS12"/>
    </row>
    <row r="13" spans="1:46" ht="15" customHeight="1" thickBot="1" x14ac:dyDescent="0.25">
      <c r="A13" s="27" t="s">
        <v>29</v>
      </c>
      <c r="B13" s="64" t="s">
        <v>31</v>
      </c>
      <c r="C13" s="64"/>
      <c r="D13" s="328"/>
      <c r="E13" s="350">
        <f t="shared" si="0"/>
        <v>0.89999999999999991</v>
      </c>
      <c r="F13" s="162"/>
      <c r="G13" s="24">
        <v>0.3</v>
      </c>
      <c r="H13" s="24"/>
      <c r="I13" s="120">
        <v>0.3</v>
      </c>
      <c r="J13" s="190">
        <v>0.3</v>
      </c>
      <c r="K13" s="190"/>
      <c r="L13" s="78">
        <f t="shared" si="1"/>
        <v>2</v>
      </c>
      <c r="N13" s="9" t="s">
        <v>70</v>
      </c>
      <c r="O13" s="9"/>
      <c r="P13" s="9"/>
      <c r="Q13" s="9"/>
      <c r="T13"/>
      <c r="U13"/>
      <c r="V13"/>
      <c r="W13"/>
      <c r="X13" s="340"/>
      <c r="Y13" s="341"/>
      <c r="Z13" s="342"/>
      <c r="AA13" s="343"/>
      <c r="AB13" s="344"/>
      <c r="AC13" s="124">
        <f t="shared" si="2"/>
        <v>1</v>
      </c>
      <c r="AD13"/>
      <c r="AE13" s="98"/>
      <c r="AF13" s="99"/>
      <c r="AG13" s="100"/>
      <c r="AH13" s="122"/>
      <c r="AI13" s="197"/>
      <c r="AJ13"/>
      <c r="AK13"/>
      <c r="AL13"/>
      <c r="AM13"/>
      <c r="AN13"/>
      <c r="AO13"/>
      <c r="AP13"/>
      <c r="AQ13"/>
      <c r="AR13"/>
      <c r="AS13"/>
    </row>
    <row r="14" spans="1:46" ht="15" customHeight="1" thickTop="1" x14ac:dyDescent="0.2">
      <c r="A14" s="28">
        <v>1</v>
      </c>
      <c r="B14" s="2"/>
      <c r="C14" s="394"/>
      <c r="D14" s="362"/>
      <c r="E14" s="349">
        <f t="shared" si="0"/>
        <v>0</v>
      </c>
      <c r="F14" s="163"/>
      <c r="G14" s="2"/>
      <c r="H14" s="2"/>
      <c r="I14" s="3"/>
      <c r="J14" s="191"/>
      <c r="K14" s="191"/>
      <c r="L14" s="77" t="str">
        <f t="shared" si="1"/>
        <v/>
      </c>
      <c r="N14" s="311" t="s">
        <v>141</v>
      </c>
      <c r="O14" s="312"/>
      <c r="P14" s="312"/>
      <c r="Q14" s="312"/>
      <c r="R14" s="313"/>
      <c r="T14"/>
      <c r="U14"/>
      <c r="V14"/>
      <c r="W14"/>
      <c r="X14" s="113" t="str">
        <f t="shared" ref="X14:X33" si="4">IF(F14="","",IF($L14=1,F14,""))</f>
        <v/>
      </c>
      <c r="Y14" s="102" t="str">
        <f t="shared" ref="Y14:Y33" si="5">IF(G14="","",IF($L14=1,G14,""))</f>
        <v/>
      </c>
      <c r="Z14" s="95" t="str">
        <f t="shared" ref="Z14:Z33" si="6">IF(H14="","",IF($L14=1,H14,""))</f>
        <v/>
      </c>
      <c r="AA14" s="96" t="str">
        <f t="shared" ref="AA14:AA33" si="7">IF(I14="","",IF($L14=1,I14,""))</f>
        <v/>
      </c>
      <c r="AB14" s="97" t="str">
        <f t="shared" ref="AB14:AB33" si="8">IF(J14="","",IF($L14=1,J14,""))</f>
        <v/>
      </c>
      <c r="AC14" s="124">
        <f t="shared" si="2"/>
        <v>0</v>
      </c>
      <c r="AD14">
        <f t="shared" si="3"/>
        <v>0</v>
      </c>
      <c r="AE14" s="101" t="str">
        <f t="shared" ref="AE14:AE33" si="9">IF(F14="","",IF($L14=2,F14,""))</f>
        <v/>
      </c>
      <c r="AF14" s="102" t="str">
        <f t="shared" ref="AF14:AF33" si="10">IF(G14="","",IF($L14=2,G14,""))</f>
        <v/>
      </c>
      <c r="AG14" s="95" t="str">
        <f t="shared" ref="AG14:AG33" si="11">IF(H14="","",IF($L14=2,H14,""))</f>
        <v/>
      </c>
      <c r="AH14" s="96" t="str">
        <f t="shared" ref="AH14:AH33" si="12">IF(I14="","",IF($L14=2,I14,""))</f>
        <v/>
      </c>
      <c r="AI14" s="97" t="str">
        <f t="shared" ref="AI14:AI33" si="13">IF(J14="","",IF($L14=2,J14,""))</f>
        <v/>
      </c>
      <c r="AJ14"/>
      <c r="AK14"/>
      <c r="AL14"/>
      <c r="AM14"/>
      <c r="AN14"/>
      <c r="AO14"/>
      <c r="AP14"/>
      <c r="AQ14"/>
      <c r="AR14"/>
      <c r="AS14"/>
    </row>
    <row r="15" spans="1:46" ht="15" customHeight="1" x14ac:dyDescent="0.2">
      <c r="A15" s="29">
        <f>A14+1</f>
        <v>2</v>
      </c>
      <c r="B15" s="4"/>
      <c r="C15" s="395"/>
      <c r="D15" s="360"/>
      <c r="E15" s="153">
        <f t="shared" si="0"/>
        <v>0</v>
      </c>
      <c r="F15" s="164"/>
      <c r="G15" s="4"/>
      <c r="H15" s="4"/>
      <c r="I15" s="5"/>
      <c r="J15" s="192"/>
      <c r="K15" s="192"/>
      <c r="L15" s="79" t="str">
        <f t="shared" si="1"/>
        <v/>
      </c>
      <c r="N15" s="322" t="s">
        <v>26</v>
      </c>
      <c r="O15" s="323"/>
      <c r="P15" s="323"/>
      <c r="Q15" s="323"/>
      <c r="R15" s="324"/>
      <c r="T15"/>
      <c r="U15"/>
      <c r="V15"/>
      <c r="W15"/>
      <c r="X15" s="103" t="str">
        <f t="shared" si="4"/>
        <v/>
      </c>
      <c r="Y15" s="104" t="str">
        <f t="shared" si="5"/>
        <v/>
      </c>
      <c r="Z15" s="105" t="str">
        <f t="shared" si="6"/>
        <v/>
      </c>
      <c r="AA15" s="106" t="str">
        <f t="shared" si="7"/>
        <v/>
      </c>
      <c r="AB15" s="107" t="str">
        <f t="shared" si="8"/>
        <v/>
      </c>
      <c r="AC15" s="124">
        <f t="shared" si="2"/>
        <v>0</v>
      </c>
      <c r="AD15">
        <f t="shared" si="3"/>
        <v>0</v>
      </c>
      <c r="AE15" s="103" t="str">
        <f t="shared" si="9"/>
        <v/>
      </c>
      <c r="AF15" s="104" t="str">
        <f t="shared" si="10"/>
        <v/>
      </c>
      <c r="AG15" s="105" t="str">
        <f t="shared" si="11"/>
        <v/>
      </c>
      <c r="AH15" s="106" t="str">
        <f t="shared" si="12"/>
        <v/>
      </c>
      <c r="AI15" s="107" t="str">
        <f t="shared" si="13"/>
        <v/>
      </c>
      <c r="AJ15"/>
      <c r="AK15"/>
      <c r="AL15"/>
      <c r="AM15"/>
      <c r="AN15"/>
      <c r="AO15"/>
      <c r="AP15"/>
      <c r="AQ15"/>
      <c r="AR15"/>
      <c r="AS15"/>
    </row>
    <row r="16" spans="1:46" ht="15" customHeight="1" x14ac:dyDescent="0.2">
      <c r="A16" s="29">
        <f t="shared" ref="A16:A33" si="14">A15+1</f>
        <v>3</v>
      </c>
      <c r="B16" s="4"/>
      <c r="C16" s="395"/>
      <c r="D16" s="360"/>
      <c r="E16" s="153">
        <f t="shared" si="0"/>
        <v>0</v>
      </c>
      <c r="F16" s="164"/>
      <c r="G16" s="4"/>
      <c r="H16" s="4"/>
      <c r="I16" s="5"/>
      <c r="J16" s="192"/>
      <c r="K16" s="192"/>
      <c r="L16" s="79" t="str">
        <f t="shared" si="1"/>
        <v/>
      </c>
      <c r="N16" s="314" t="s">
        <v>62</v>
      </c>
      <c r="O16" s="315"/>
      <c r="P16" s="315"/>
      <c r="Q16" s="315"/>
      <c r="R16" s="316"/>
      <c r="T16"/>
      <c r="U16"/>
      <c r="V16"/>
      <c r="W16"/>
      <c r="X16" s="103" t="str">
        <f t="shared" si="4"/>
        <v/>
      </c>
      <c r="Y16" s="104" t="str">
        <f t="shared" si="5"/>
        <v/>
      </c>
      <c r="Z16" s="105" t="str">
        <f t="shared" si="6"/>
        <v/>
      </c>
      <c r="AA16" s="106" t="str">
        <f t="shared" si="7"/>
        <v/>
      </c>
      <c r="AB16" s="107" t="str">
        <f t="shared" si="8"/>
        <v/>
      </c>
      <c r="AC16" s="124">
        <f t="shared" si="2"/>
        <v>0</v>
      </c>
      <c r="AD16">
        <f t="shared" si="3"/>
        <v>0</v>
      </c>
      <c r="AE16" s="103" t="str">
        <f t="shared" si="9"/>
        <v/>
      </c>
      <c r="AF16" s="104" t="str">
        <f t="shared" si="10"/>
        <v/>
      </c>
      <c r="AG16" s="105" t="str">
        <f t="shared" si="11"/>
        <v/>
      </c>
      <c r="AH16" s="106" t="str">
        <f t="shared" si="12"/>
        <v/>
      </c>
      <c r="AI16" s="107" t="str">
        <f t="shared" si="13"/>
        <v/>
      </c>
      <c r="AJ16"/>
      <c r="AK16"/>
      <c r="AL16"/>
      <c r="AM16"/>
      <c r="AN16"/>
      <c r="AO16"/>
      <c r="AP16"/>
      <c r="AQ16"/>
      <c r="AR16"/>
      <c r="AS16"/>
    </row>
    <row r="17" spans="1:45" ht="15" customHeight="1" x14ac:dyDescent="0.2">
      <c r="A17" s="29">
        <f t="shared" si="14"/>
        <v>4</v>
      </c>
      <c r="B17" s="4"/>
      <c r="C17" s="395"/>
      <c r="D17" s="360"/>
      <c r="E17" s="153">
        <f t="shared" si="0"/>
        <v>0</v>
      </c>
      <c r="F17" s="164"/>
      <c r="G17" s="4"/>
      <c r="H17" s="4"/>
      <c r="I17" s="5"/>
      <c r="J17" s="192"/>
      <c r="K17" s="192"/>
      <c r="L17" s="79" t="str">
        <f t="shared" si="1"/>
        <v/>
      </c>
      <c r="N17" s="314" t="s">
        <v>63</v>
      </c>
      <c r="O17" s="315"/>
      <c r="P17" s="315"/>
      <c r="Q17" s="315"/>
      <c r="R17" s="316"/>
      <c r="T17"/>
      <c r="U17"/>
      <c r="V17"/>
      <c r="W17"/>
      <c r="X17" s="103" t="str">
        <f t="shared" si="4"/>
        <v/>
      </c>
      <c r="Y17" s="104" t="str">
        <f t="shared" si="5"/>
        <v/>
      </c>
      <c r="Z17" s="105" t="str">
        <f t="shared" si="6"/>
        <v/>
      </c>
      <c r="AA17" s="106" t="str">
        <f t="shared" si="7"/>
        <v/>
      </c>
      <c r="AB17" s="107" t="str">
        <f t="shared" si="8"/>
        <v/>
      </c>
      <c r="AC17" s="124">
        <f t="shared" si="2"/>
        <v>0</v>
      </c>
      <c r="AD17">
        <f t="shared" si="3"/>
        <v>0</v>
      </c>
      <c r="AE17" s="103" t="str">
        <f t="shared" si="9"/>
        <v/>
      </c>
      <c r="AF17" s="104" t="str">
        <f t="shared" si="10"/>
        <v/>
      </c>
      <c r="AG17" s="105" t="str">
        <f t="shared" si="11"/>
        <v/>
      </c>
      <c r="AH17" s="106" t="str">
        <f t="shared" si="12"/>
        <v/>
      </c>
      <c r="AI17" s="107" t="str">
        <f t="shared" si="13"/>
        <v/>
      </c>
      <c r="AJ17"/>
      <c r="AK17"/>
      <c r="AL17"/>
      <c r="AM17"/>
      <c r="AN17"/>
      <c r="AO17"/>
      <c r="AP17"/>
      <c r="AQ17"/>
      <c r="AR17"/>
      <c r="AS17"/>
    </row>
    <row r="18" spans="1:45" ht="15" customHeight="1" x14ac:dyDescent="0.2">
      <c r="A18" s="29">
        <f t="shared" si="14"/>
        <v>5</v>
      </c>
      <c r="B18" s="4"/>
      <c r="C18" s="395"/>
      <c r="D18" s="360"/>
      <c r="E18" s="153">
        <f t="shared" si="0"/>
        <v>0</v>
      </c>
      <c r="F18" s="164"/>
      <c r="G18" s="4"/>
      <c r="H18" s="4"/>
      <c r="I18" s="5"/>
      <c r="J18" s="192"/>
      <c r="K18" s="192"/>
      <c r="L18" s="79" t="str">
        <f t="shared" si="1"/>
        <v/>
      </c>
      <c r="N18" s="314" t="s">
        <v>64</v>
      </c>
      <c r="O18" s="315"/>
      <c r="P18" s="315"/>
      <c r="Q18" s="315"/>
      <c r="R18" s="316"/>
      <c r="T18"/>
      <c r="U18"/>
      <c r="V18"/>
      <c r="W18"/>
      <c r="X18" s="103" t="str">
        <f t="shared" si="4"/>
        <v/>
      </c>
      <c r="Y18" s="104" t="str">
        <f t="shared" si="5"/>
        <v/>
      </c>
      <c r="Z18" s="105" t="str">
        <f t="shared" si="6"/>
        <v/>
      </c>
      <c r="AA18" s="106" t="str">
        <f t="shared" si="7"/>
        <v/>
      </c>
      <c r="AB18" s="107" t="str">
        <f t="shared" si="8"/>
        <v/>
      </c>
      <c r="AC18" s="124">
        <f t="shared" si="2"/>
        <v>0</v>
      </c>
      <c r="AD18">
        <f t="shared" si="3"/>
        <v>0</v>
      </c>
      <c r="AE18" s="103" t="str">
        <f t="shared" si="9"/>
        <v/>
      </c>
      <c r="AF18" s="104" t="str">
        <f t="shared" si="10"/>
        <v/>
      </c>
      <c r="AG18" s="105" t="str">
        <f t="shared" si="11"/>
        <v/>
      </c>
      <c r="AH18" s="106" t="str">
        <f t="shared" si="12"/>
        <v/>
      </c>
      <c r="AI18" s="107" t="str">
        <f t="shared" si="13"/>
        <v/>
      </c>
      <c r="AJ18"/>
      <c r="AK18"/>
      <c r="AL18"/>
      <c r="AM18"/>
      <c r="AN18"/>
      <c r="AO18"/>
      <c r="AP18"/>
      <c r="AQ18"/>
      <c r="AR18"/>
      <c r="AS18"/>
    </row>
    <row r="19" spans="1:45" ht="15" customHeight="1" x14ac:dyDescent="0.2">
      <c r="A19" s="29">
        <f t="shared" si="14"/>
        <v>6</v>
      </c>
      <c r="B19" s="4"/>
      <c r="C19" s="395"/>
      <c r="D19" s="360"/>
      <c r="E19" s="153">
        <f t="shared" si="0"/>
        <v>0</v>
      </c>
      <c r="F19" s="164"/>
      <c r="G19" s="4"/>
      <c r="H19" s="4"/>
      <c r="I19" s="5"/>
      <c r="J19" s="192"/>
      <c r="K19" s="192"/>
      <c r="L19" s="79" t="str">
        <f t="shared" si="1"/>
        <v/>
      </c>
      <c r="N19" s="314" t="s">
        <v>65</v>
      </c>
      <c r="O19" s="315"/>
      <c r="P19" s="315"/>
      <c r="Q19" s="315"/>
      <c r="R19" s="316"/>
      <c r="T19"/>
      <c r="U19"/>
      <c r="V19"/>
      <c r="W19"/>
      <c r="X19" s="103" t="str">
        <f t="shared" si="4"/>
        <v/>
      </c>
      <c r="Y19" s="104" t="str">
        <f t="shared" si="5"/>
        <v/>
      </c>
      <c r="Z19" s="105" t="str">
        <f t="shared" si="6"/>
        <v/>
      </c>
      <c r="AA19" s="106" t="str">
        <f t="shared" si="7"/>
        <v/>
      </c>
      <c r="AB19" s="107" t="str">
        <f t="shared" si="8"/>
        <v/>
      </c>
      <c r="AC19" s="124">
        <f t="shared" si="2"/>
        <v>0</v>
      </c>
      <c r="AD19">
        <f t="shared" si="3"/>
        <v>0</v>
      </c>
      <c r="AE19" s="103" t="str">
        <f t="shared" si="9"/>
        <v/>
      </c>
      <c r="AF19" s="104" t="str">
        <f t="shared" si="10"/>
        <v/>
      </c>
      <c r="AG19" s="105" t="str">
        <f t="shared" si="11"/>
        <v/>
      </c>
      <c r="AH19" s="106" t="str">
        <f t="shared" si="12"/>
        <v/>
      </c>
      <c r="AI19" s="107" t="str">
        <f t="shared" si="13"/>
        <v/>
      </c>
      <c r="AJ19"/>
      <c r="AK19"/>
      <c r="AL19"/>
      <c r="AM19"/>
      <c r="AN19"/>
      <c r="AO19"/>
      <c r="AP19"/>
      <c r="AQ19"/>
      <c r="AR19"/>
      <c r="AS19"/>
    </row>
    <row r="20" spans="1:45" ht="15" customHeight="1" x14ac:dyDescent="0.2">
      <c r="A20" s="29">
        <f t="shared" si="14"/>
        <v>7</v>
      </c>
      <c r="B20" s="4"/>
      <c r="C20" s="395"/>
      <c r="D20" s="360"/>
      <c r="E20" s="153">
        <f t="shared" si="0"/>
        <v>0</v>
      </c>
      <c r="F20" s="164"/>
      <c r="G20" s="4"/>
      <c r="H20" s="4"/>
      <c r="I20" s="5"/>
      <c r="J20" s="192"/>
      <c r="K20" s="192"/>
      <c r="L20" s="79" t="str">
        <f t="shared" si="1"/>
        <v/>
      </c>
      <c r="N20" s="314" t="s">
        <v>66</v>
      </c>
      <c r="O20" s="315"/>
      <c r="P20" s="315"/>
      <c r="Q20" s="315"/>
      <c r="R20" s="316"/>
      <c r="T20"/>
      <c r="U20"/>
      <c r="V20"/>
      <c r="W20"/>
      <c r="X20" s="103" t="str">
        <f t="shared" si="4"/>
        <v/>
      </c>
      <c r="Y20" s="104" t="str">
        <f t="shared" si="5"/>
        <v/>
      </c>
      <c r="Z20" s="105" t="str">
        <f t="shared" si="6"/>
        <v/>
      </c>
      <c r="AA20" s="106" t="str">
        <f t="shared" si="7"/>
        <v/>
      </c>
      <c r="AB20" s="107" t="str">
        <f t="shared" si="8"/>
        <v/>
      </c>
      <c r="AC20" s="124">
        <f t="shared" si="2"/>
        <v>0</v>
      </c>
      <c r="AD20">
        <f t="shared" si="3"/>
        <v>0</v>
      </c>
      <c r="AE20" s="103" t="str">
        <f t="shared" si="9"/>
        <v/>
      </c>
      <c r="AF20" s="104" t="str">
        <f t="shared" si="10"/>
        <v/>
      </c>
      <c r="AG20" s="105" t="str">
        <f t="shared" si="11"/>
        <v/>
      </c>
      <c r="AH20" s="106" t="str">
        <f t="shared" si="12"/>
        <v/>
      </c>
      <c r="AI20" s="107" t="str">
        <f t="shared" si="13"/>
        <v/>
      </c>
      <c r="AJ20"/>
      <c r="AK20"/>
      <c r="AL20"/>
      <c r="AM20"/>
      <c r="AN20"/>
      <c r="AO20"/>
      <c r="AP20"/>
      <c r="AQ20"/>
      <c r="AR20"/>
      <c r="AS20"/>
    </row>
    <row r="21" spans="1:45" ht="15" customHeight="1" x14ac:dyDescent="0.2">
      <c r="A21" s="29">
        <f t="shared" si="14"/>
        <v>8</v>
      </c>
      <c r="B21" s="4"/>
      <c r="C21" s="395"/>
      <c r="D21" s="360"/>
      <c r="E21" s="153">
        <f t="shared" si="0"/>
        <v>0</v>
      </c>
      <c r="F21" s="164"/>
      <c r="G21" s="4"/>
      <c r="H21" s="4"/>
      <c r="I21" s="5"/>
      <c r="J21" s="192"/>
      <c r="K21" s="192"/>
      <c r="L21" s="79" t="str">
        <f t="shared" si="1"/>
        <v/>
      </c>
      <c r="N21" s="314" t="s">
        <v>67</v>
      </c>
      <c r="O21" s="315"/>
      <c r="P21" s="315"/>
      <c r="Q21" s="315"/>
      <c r="R21" s="316"/>
      <c r="T21"/>
      <c r="U21"/>
      <c r="V21"/>
      <c r="W21"/>
      <c r="X21" s="103" t="str">
        <f t="shared" si="4"/>
        <v/>
      </c>
      <c r="Y21" s="104" t="str">
        <f t="shared" si="5"/>
        <v/>
      </c>
      <c r="Z21" s="105" t="str">
        <f t="shared" si="6"/>
        <v/>
      </c>
      <c r="AA21" s="106" t="str">
        <f t="shared" si="7"/>
        <v/>
      </c>
      <c r="AB21" s="107" t="str">
        <f t="shared" si="8"/>
        <v/>
      </c>
      <c r="AC21" s="124">
        <f t="shared" si="2"/>
        <v>0</v>
      </c>
      <c r="AD21">
        <f t="shared" si="3"/>
        <v>0</v>
      </c>
      <c r="AE21" s="103" t="str">
        <f t="shared" si="9"/>
        <v/>
      </c>
      <c r="AF21" s="104" t="str">
        <f t="shared" si="10"/>
        <v/>
      </c>
      <c r="AG21" s="105" t="str">
        <f t="shared" si="11"/>
        <v/>
      </c>
      <c r="AH21" s="106" t="str">
        <f t="shared" si="12"/>
        <v/>
      </c>
      <c r="AI21" s="107" t="str">
        <f t="shared" si="13"/>
        <v/>
      </c>
      <c r="AJ21"/>
      <c r="AK21"/>
      <c r="AL21"/>
      <c r="AM21"/>
      <c r="AN21"/>
      <c r="AO21"/>
      <c r="AP21"/>
      <c r="AQ21"/>
      <c r="AR21"/>
      <c r="AS21"/>
    </row>
    <row r="22" spans="1:45" ht="15" customHeight="1" x14ac:dyDescent="0.2">
      <c r="A22" s="29">
        <f t="shared" si="14"/>
        <v>9</v>
      </c>
      <c r="B22" s="4"/>
      <c r="C22" s="395"/>
      <c r="D22" s="360"/>
      <c r="E22" s="153">
        <f t="shared" si="0"/>
        <v>0</v>
      </c>
      <c r="F22" s="164"/>
      <c r="G22" s="4"/>
      <c r="H22" s="4"/>
      <c r="I22" s="5"/>
      <c r="J22" s="192"/>
      <c r="K22" s="192"/>
      <c r="L22" s="79" t="str">
        <f t="shared" si="1"/>
        <v/>
      </c>
      <c r="N22" s="314" t="s">
        <v>68</v>
      </c>
      <c r="O22" s="315"/>
      <c r="P22" s="315"/>
      <c r="Q22" s="315"/>
      <c r="R22" s="316"/>
      <c r="T22"/>
      <c r="U22"/>
      <c r="V22"/>
      <c r="W22"/>
      <c r="X22" s="103" t="str">
        <f t="shared" si="4"/>
        <v/>
      </c>
      <c r="Y22" s="104" t="str">
        <f t="shared" si="5"/>
        <v/>
      </c>
      <c r="Z22" s="105" t="str">
        <f t="shared" si="6"/>
        <v/>
      </c>
      <c r="AA22" s="106" t="str">
        <f t="shared" si="7"/>
        <v/>
      </c>
      <c r="AB22" s="107" t="str">
        <f t="shared" si="8"/>
        <v/>
      </c>
      <c r="AC22" s="124">
        <f t="shared" si="2"/>
        <v>0</v>
      </c>
      <c r="AD22">
        <f t="shared" si="3"/>
        <v>0</v>
      </c>
      <c r="AE22" s="103" t="str">
        <f t="shared" si="9"/>
        <v/>
      </c>
      <c r="AF22" s="104" t="str">
        <f t="shared" si="10"/>
        <v/>
      </c>
      <c r="AG22" s="105" t="str">
        <f t="shared" si="11"/>
        <v/>
      </c>
      <c r="AH22" s="106" t="str">
        <f t="shared" si="12"/>
        <v/>
      </c>
      <c r="AI22" s="107" t="str">
        <f t="shared" si="13"/>
        <v/>
      </c>
      <c r="AJ22"/>
      <c r="AK22"/>
      <c r="AL22"/>
      <c r="AM22"/>
      <c r="AN22"/>
      <c r="AO22"/>
      <c r="AP22"/>
      <c r="AQ22"/>
      <c r="AR22"/>
      <c r="AS22"/>
    </row>
    <row r="23" spans="1:45" ht="15" customHeight="1" x14ac:dyDescent="0.2">
      <c r="A23" s="29">
        <f t="shared" si="14"/>
        <v>10</v>
      </c>
      <c r="B23" s="4"/>
      <c r="C23" s="395"/>
      <c r="D23" s="360"/>
      <c r="E23" s="153">
        <f t="shared" si="0"/>
        <v>0</v>
      </c>
      <c r="F23" s="164"/>
      <c r="G23" s="4"/>
      <c r="H23" s="4"/>
      <c r="I23" s="5"/>
      <c r="J23" s="192"/>
      <c r="K23" s="192"/>
      <c r="L23" s="79" t="str">
        <f t="shared" si="1"/>
        <v/>
      </c>
      <c r="N23" s="317" t="s">
        <v>69</v>
      </c>
      <c r="O23" s="318"/>
      <c r="P23" s="318"/>
      <c r="Q23" s="318"/>
      <c r="R23" s="319"/>
      <c r="T23"/>
      <c r="U23"/>
      <c r="V23"/>
      <c r="W23"/>
      <c r="X23" s="103" t="str">
        <f t="shared" si="4"/>
        <v/>
      </c>
      <c r="Y23" s="104" t="str">
        <f t="shared" si="5"/>
        <v/>
      </c>
      <c r="Z23" s="105" t="str">
        <f t="shared" si="6"/>
        <v/>
      </c>
      <c r="AA23" s="106" t="str">
        <f t="shared" si="7"/>
        <v/>
      </c>
      <c r="AB23" s="107" t="str">
        <f t="shared" si="8"/>
        <v/>
      </c>
      <c r="AC23" s="124">
        <f t="shared" si="2"/>
        <v>0</v>
      </c>
      <c r="AD23">
        <f t="shared" si="3"/>
        <v>0</v>
      </c>
      <c r="AE23" s="103" t="str">
        <f t="shared" si="9"/>
        <v/>
      </c>
      <c r="AF23" s="104" t="str">
        <f t="shared" si="10"/>
        <v/>
      </c>
      <c r="AG23" s="105" t="str">
        <f t="shared" si="11"/>
        <v/>
      </c>
      <c r="AH23" s="106" t="str">
        <f t="shared" si="12"/>
        <v/>
      </c>
      <c r="AI23" s="107" t="str">
        <f t="shared" si="13"/>
        <v/>
      </c>
      <c r="AJ23"/>
      <c r="AK23"/>
      <c r="AL23"/>
      <c r="AM23"/>
      <c r="AN23"/>
      <c r="AO23"/>
      <c r="AP23"/>
      <c r="AQ23"/>
      <c r="AR23"/>
      <c r="AS23"/>
    </row>
    <row r="24" spans="1:45" ht="15" customHeight="1" x14ac:dyDescent="0.2">
      <c r="A24" s="29">
        <f t="shared" si="14"/>
        <v>11</v>
      </c>
      <c r="B24" s="4"/>
      <c r="C24" s="395"/>
      <c r="D24" s="360"/>
      <c r="E24" s="153">
        <f t="shared" si="0"/>
        <v>0</v>
      </c>
      <c r="F24" s="164"/>
      <c r="G24" s="4"/>
      <c r="H24" s="4"/>
      <c r="I24" s="5"/>
      <c r="J24" s="192"/>
      <c r="K24" s="192"/>
      <c r="L24" s="79" t="str">
        <f t="shared" si="1"/>
        <v/>
      </c>
      <c r="N24" s="9" t="s">
        <v>71</v>
      </c>
      <c r="O24" s="9"/>
      <c r="P24" s="9"/>
      <c r="Q24" s="9"/>
      <c r="T24"/>
      <c r="U24"/>
      <c r="V24"/>
      <c r="W24"/>
      <c r="X24" s="103" t="str">
        <f t="shared" si="4"/>
        <v/>
      </c>
      <c r="Y24" s="104" t="str">
        <f t="shared" si="5"/>
        <v/>
      </c>
      <c r="Z24" s="105" t="str">
        <f t="shared" si="6"/>
        <v/>
      </c>
      <c r="AA24" s="106" t="str">
        <f t="shared" si="7"/>
        <v/>
      </c>
      <c r="AB24" s="107" t="str">
        <f t="shared" si="8"/>
        <v/>
      </c>
      <c r="AC24" s="124">
        <f t="shared" si="2"/>
        <v>0</v>
      </c>
      <c r="AD24">
        <f t="shared" si="3"/>
        <v>0</v>
      </c>
      <c r="AE24" s="103" t="str">
        <f t="shared" si="9"/>
        <v/>
      </c>
      <c r="AF24" s="104" t="str">
        <f t="shared" si="10"/>
        <v/>
      </c>
      <c r="AG24" s="105" t="str">
        <f t="shared" si="11"/>
        <v/>
      </c>
      <c r="AH24" s="106" t="str">
        <f t="shared" si="12"/>
        <v/>
      </c>
      <c r="AI24" s="107" t="str">
        <f t="shared" si="13"/>
        <v/>
      </c>
      <c r="AJ24"/>
      <c r="AK24"/>
      <c r="AL24"/>
      <c r="AM24"/>
      <c r="AN24"/>
      <c r="AO24"/>
      <c r="AP24"/>
      <c r="AQ24"/>
      <c r="AR24"/>
      <c r="AS24"/>
    </row>
    <row r="25" spans="1:45" ht="15" customHeight="1" x14ac:dyDescent="0.2">
      <c r="A25" s="29">
        <f t="shared" si="14"/>
        <v>12</v>
      </c>
      <c r="B25" s="4"/>
      <c r="C25" s="395"/>
      <c r="D25" s="360"/>
      <c r="E25" s="153">
        <f t="shared" si="0"/>
        <v>0</v>
      </c>
      <c r="F25" s="164"/>
      <c r="G25" s="4"/>
      <c r="H25" s="4"/>
      <c r="I25" s="5"/>
      <c r="J25" s="192"/>
      <c r="K25" s="192"/>
      <c r="L25" s="79" t="str">
        <f t="shared" si="1"/>
        <v/>
      </c>
      <c r="N25" s="9"/>
      <c r="O25" s="9"/>
      <c r="P25" s="9"/>
      <c r="Q25" s="9"/>
      <c r="T25"/>
      <c r="U25"/>
      <c r="V25"/>
      <c r="W25"/>
      <c r="X25" s="103" t="str">
        <f t="shared" si="4"/>
        <v/>
      </c>
      <c r="Y25" s="104" t="str">
        <f t="shared" si="5"/>
        <v/>
      </c>
      <c r="Z25" s="105" t="str">
        <f t="shared" si="6"/>
        <v/>
      </c>
      <c r="AA25" s="106" t="str">
        <f t="shared" si="7"/>
        <v/>
      </c>
      <c r="AB25" s="107" t="str">
        <f t="shared" si="8"/>
        <v/>
      </c>
      <c r="AC25" s="124">
        <f t="shared" si="2"/>
        <v>0</v>
      </c>
      <c r="AD25">
        <f t="shared" si="3"/>
        <v>0</v>
      </c>
      <c r="AE25" s="103" t="str">
        <f t="shared" si="9"/>
        <v/>
      </c>
      <c r="AF25" s="104" t="str">
        <f t="shared" si="10"/>
        <v/>
      </c>
      <c r="AG25" s="105" t="str">
        <f t="shared" si="11"/>
        <v/>
      </c>
      <c r="AH25" s="106" t="str">
        <f t="shared" si="12"/>
        <v/>
      </c>
      <c r="AI25" s="107" t="str">
        <f t="shared" si="13"/>
        <v/>
      </c>
      <c r="AJ25"/>
      <c r="AK25"/>
      <c r="AL25"/>
      <c r="AM25"/>
      <c r="AN25"/>
      <c r="AO25"/>
      <c r="AP25"/>
      <c r="AQ25"/>
      <c r="AR25"/>
      <c r="AS25"/>
    </row>
    <row r="26" spans="1:45" ht="15" customHeight="1" x14ac:dyDescent="0.2">
      <c r="A26" s="29">
        <f t="shared" si="14"/>
        <v>13</v>
      </c>
      <c r="B26" s="4"/>
      <c r="C26" s="395"/>
      <c r="D26" s="360"/>
      <c r="E26" s="153">
        <f t="shared" si="0"/>
        <v>0</v>
      </c>
      <c r="F26" s="164"/>
      <c r="G26" s="4"/>
      <c r="H26" s="4"/>
      <c r="I26" s="5"/>
      <c r="J26" s="192"/>
      <c r="K26" s="192"/>
      <c r="L26" s="79" t="str">
        <f t="shared" si="1"/>
        <v/>
      </c>
      <c r="N26" s="9"/>
      <c r="O26" s="9"/>
      <c r="P26" s="9"/>
      <c r="Q26" s="9"/>
      <c r="T26"/>
      <c r="U26"/>
      <c r="V26"/>
      <c r="W26"/>
      <c r="X26" s="103" t="str">
        <f t="shared" si="4"/>
        <v/>
      </c>
      <c r="Y26" s="104" t="str">
        <f t="shared" si="5"/>
        <v/>
      </c>
      <c r="Z26" s="105" t="str">
        <f t="shared" si="6"/>
        <v/>
      </c>
      <c r="AA26" s="106" t="str">
        <f t="shared" si="7"/>
        <v/>
      </c>
      <c r="AB26" s="107" t="str">
        <f t="shared" si="8"/>
        <v/>
      </c>
      <c r="AC26" s="124">
        <f t="shared" si="2"/>
        <v>0</v>
      </c>
      <c r="AD26">
        <f t="shared" si="3"/>
        <v>0</v>
      </c>
      <c r="AE26" s="103" t="str">
        <f t="shared" si="9"/>
        <v/>
      </c>
      <c r="AF26" s="104" t="str">
        <f t="shared" si="10"/>
        <v/>
      </c>
      <c r="AG26" s="105" t="str">
        <f t="shared" si="11"/>
        <v/>
      </c>
      <c r="AH26" s="106" t="str">
        <f t="shared" si="12"/>
        <v/>
      </c>
      <c r="AI26" s="107" t="str">
        <f t="shared" si="13"/>
        <v/>
      </c>
      <c r="AJ26"/>
      <c r="AK26"/>
      <c r="AL26"/>
      <c r="AM26"/>
      <c r="AN26"/>
      <c r="AO26"/>
      <c r="AP26"/>
      <c r="AQ26"/>
      <c r="AR26"/>
      <c r="AS26"/>
    </row>
    <row r="27" spans="1:45" ht="15" customHeight="1" x14ac:dyDescent="0.2">
      <c r="A27" s="29">
        <f t="shared" si="14"/>
        <v>14</v>
      </c>
      <c r="B27" s="4"/>
      <c r="C27" s="395"/>
      <c r="D27" s="360"/>
      <c r="E27" s="153">
        <f t="shared" si="0"/>
        <v>0</v>
      </c>
      <c r="F27" s="164"/>
      <c r="G27" s="4"/>
      <c r="H27" s="4"/>
      <c r="I27" s="5"/>
      <c r="J27" s="192"/>
      <c r="K27" s="192"/>
      <c r="L27" s="79" t="str">
        <f t="shared" si="1"/>
        <v/>
      </c>
      <c r="T27"/>
      <c r="U27"/>
      <c r="V27"/>
      <c r="W27"/>
      <c r="X27" s="103" t="str">
        <f t="shared" si="4"/>
        <v/>
      </c>
      <c r="Y27" s="104" t="str">
        <f t="shared" si="5"/>
        <v/>
      </c>
      <c r="Z27" s="105" t="str">
        <f t="shared" si="6"/>
        <v/>
      </c>
      <c r="AA27" s="106" t="str">
        <f t="shared" si="7"/>
        <v/>
      </c>
      <c r="AB27" s="107" t="str">
        <f t="shared" si="8"/>
        <v/>
      </c>
      <c r="AC27" s="124">
        <f t="shared" si="2"/>
        <v>0</v>
      </c>
      <c r="AD27">
        <f t="shared" si="3"/>
        <v>0</v>
      </c>
      <c r="AE27" s="103" t="str">
        <f t="shared" si="9"/>
        <v/>
      </c>
      <c r="AF27" s="104" t="str">
        <f t="shared" si="10"/>
        <v/>
      </c>
      <c r="AG27" s="105" t="str">
        <f t="shared" si="11"/>
        <v/>
      </c>
      <c r="AH27" s="106" t="str">
        <f t="shared" si="12"/>
        <v/>
      </c>
      <c r="AI27" s="107" t="str">
        <f t="shared" si="13"/>
        <v/>
      </c>
      <c r="AJ27"/>
      <c r="AK27"/>
      <c r="AL27"/>
      <c r="AM27"/>
      <c r="AN27"/>
      <c r="AO27"/>
      <c r="AP27"/>
      <c r="AQ27"/>
      <c r="AR27"/>
      <c r="AS27"/>
    </row>
    <row r="28" spans="1:45" ht="15" customHeight="1" x14ac:dyDescent="0.2">
      <c r="A28" s="29">
        <f t="shared" si="14"/>
        <v>15</v>
      </c>
      <c r="B28" s="4"/>
      <c r="C28" s="395"/>
      <c r="D28" s="360"/>
      <c r="E28" s="153">
        <f t="shared" si="0"/>
        <v>0</v>
      </c>
      <c r="F28" s="164"/>
      <c r="G28" s="4"/>
      <c r="H28" s="4"/>
      <c r="I28" s="5"/>
      <c r="J28" s="192"/>
      <c r="K28" s="192"/>
      <c r="L28" s="79" t="str">
        <f t="shared" si="1"/>
        <v/>
      </c>
      <c r="T28"/>
      <c r="U28"/>
      <c r="V28"/>
      <c r="W28"/>
      <c r="X28" s="103" t="str">
        <f t="shared" si="4"/>
        <v/>
      </c>
      <c r="Y28" s="104" t="str">
        <f t="shared" si="5"/>
        <v/>
      </c>
      <c r="Z28" s="105" t="str">
        <f t="shared" si="6"/>
        <v/>
      </c>
      <c r="AA28" s="106" t="str">
        <f t="shared" si="7"/>
        <v/>
      </c>
      <c r="AB28" s="107" t="str">
        <f t="shared" si="8"/>
        <v/>
      </c>
      <c r="AC28" s="124">
        <f t="shared" si="2"/>
        <v>0</v>
      </c>
      <c r="AD28">
        <f t="shared" si="3"/>
        <v>0</v>
      </c>
      <c r="AE28" s="103" t="str">
        <f t="shared" si="9"/>
        <v/>
      </c>
      <c r="AF28" s="104" t="str">
        <f t="shared" si="10"/>
        <v/>
      </c>
      <c r="AG28" s="105" t="str">
        <f t="shared" si="11"/>
        <v/>
      </c>
      <c r="AH28" s="106" t="str">
        <f t="shared" si="12"/>
        <v/>
      </c>
      <c r="AI28" s="107" t="str">
        <f t="shared" si="13"/>
        <v/>
      </c>
      <c r="AJ28"/>
      <c r="AK28"/>
      <c r="AL28"/>
      <c r="AM28"/>
      <c r="AN28"/>
      <c r="AO28"/>
      <c r="AP28"/>
      <c r="AQ28"/>
      <c r="AR28"/>
      <c r="AS28"/>
    </row>
    <row r="29" spans="1:45" ht="15" customHeight="1" x14ac:dyDescent="0.2">
      <c r="A29" s="29">
        <f t="shared" si="14"/>
        <v>16</v>
      </c>
      <c r="B29" s="4"/>
      <c r="C29" s="395"/>
      <c r="D29" s="360"/>
      <c r="E29" s="153">
        <f t="shared" si="0"/>
        <v>0</v>
      </c>
      <c r="F29" s="164"/>
      <c r="G29" s="4"/>
      <c r="H29" s="4"/>
      <c r="I29" s="5"/>
      <c r="J29" s="192"/>
      <c r="K29" s="192"/>
      <c r="L29" s="79" t="str">
        <f t="shared" si="1"/>
        <v/>
      </c>
      <c r="T29"/>
      <c r="U29"/>
      <c r="V29"/>
      <c r="W29"/>
      <c r="X29" s="103" t="str">
        <f t="shared" si="4"/>
        <v/>
      </c>
      <c r="Y29" s="104" t="str">
        <f t="shared" si="5"/>
        <v/>
      </c>
      <c r="Z29" s="105" t="str">
        <f t="shared" si="6"/>
        <v/>
      </c>
      <c r="AA29" s="106" t="str">
        <f t="shared" si="7"/>
        <v/>
      </c>
      <c r="AB29" s="107" t="str">
        <f t="shared" si="8"/>
        <v/>
      </c>
      <c r="AC29" s="124">
        <f t="shared" si="2"/>
        <v>0</v>
      </c>
      <c r="AD29">
        <f t="shared" si="3"/>
        <v>0</v>
      </c>
      <c r="AE29" s="103" t="str">
        <f t="shared" si="9"/>
        <v/>
      </c>
      <c r="AF29" s="104" t="str">
        <f t="shared" si="10"/>
        <v/>
      </c>
      <c r="AG29" s="105" t="str">
        <f t="shared" si="11"/>
        <v/>
      </c>
      <c r="AH29" s="106" t="str">
        <f t="shared" si="12"/>
        <v/>
      </c>
      <c r="AI29" s="107" t="str">
        <f t="shared" si="13"/>
        <v/>
      </c>
      <c r="AJ29"/>
      <c r="AK29"/>
      <c r="AL29"/>
      <c r="AM29"/>
      <c r="AN29"/>
      <c r="AO29"/>
      <c r="AP29"/>
      <c r="AQ29"/>
      <c r="AR29"/>
      <c r="AS29"/>
    </row>
    <row r="30" spans="1:45" ht="15" customHeight="1" x14ac:dyDescent="0.2">
      <c r="A30" s="29">
        <f t="shared" si="14"/>
        <v>17</v>
      </c>
      <c r="B30" s="4"/>
      <c r="C30" s="395"/>
      <c r="D30" s="360"/>
      <c r="E30" s="153">
        <f t="shared" si="0"/>
        <v>0</v>
      </c>
      <c r="F30" s="164"/>
      <c r="G30" s="4"/>
      <c r="H30" s="4"/>
      <c r="I30" s="5"/>
      <c r="J30" s="192"/>
      <c r="K30" s="192"/>
      <c r="L30" s="79" t="str">
        <f t="shared" si="1"/>
        <v/>
      </c>
      <c r="T30"/>
      <c r="U30"/>
      <c r="V30"/>
      <c r="W30"/>
      <c r="X30" s="103" t="str">
        <f t="shared" si="4"/>
        <v/>
      </c>
      <c r="Y30" s="104" t="str">
        <f t="shared" si="5"/>
        <v/>
      </c>
      <c r="Z30" s="105" t="str">
        <f t="shared" si="6"/>
        <v/>
      </c>
      <c r="AA30" s="106" t="str">
        <f t="shared" si="7"/>
        <v/>
      </c>
      <c r="AB30" s="107" t="str">
        <f t="shared" si="8"/>
        <v/>
      </c>
      <c r="AC30" s="124">
        <f t="shared" si="2"/>
        <v>0</v>
      </c>
      <c r="AD30">
        <f t="shared" si="3"/>
        <v>0</v>
      </c>
      <c r="AE30" s="103" t="str">
        <f t="shared" si="9"/>
        <v/>
      </c>
      <c r="AF30" s="104" t="str">
        <f t="shared" si="10"/>
        <v/>
      </c>
      <c r="AG30" s="105" t="str">
        <f t="shared" si="11"/>
        <v/>
      </c>
      <c r="AH30" s="106" t="str">
        <f t="shared" si="12"/>
        <v/>
      </c>
      <c r="AI30" s="107" t="str">
        <f t="shared" si="13"/>
        <v/>
      </c>
      <c r="AJ30"/>
      <c r="AK30"/>
      <c r="AL30"/>
      <c r="AM30"/>
      <c r="AN30"/>
      <c r="AO30"/>
      <c r="AP30"/>
      <c r="AQ30"/>
      <c r="AR30"/>
      <c r="AS30"/>
    </row>
    <row r="31" spans="1:45" ht="15" customHeight="1" x14ac:dyDescent="0.2">
      <c r="A31" s="29">
        <f t="shared" si="14"/>
        <v>18</v>
      </c>
      <c r="B31" s="4"/>
      <c r="C31" s="395"/>
      <c r="D31" s="360"/>
      <c r="E31" s="153">
        <f t="shared" si="0"/>
        <v>0</v>
      </c>
      <c r="F31" s="164"/>
      <c r="G31" s="4"/>
      <c r="H31" s="4"/>
      <c r="I31" s="5"/>
      <c r="J31" s="192"/>
      <c r="K31" s="192"/>
      <c r="L31" s="79" t="str">
        <f t="shared" si="1"/>
        <v/>
      </c>
      <c r="T31"/>
      <c r="U31"/>
      <c r="V31"/>
      <c r="W31"/>
      <c r="X31" s="103" t="str">
        <f t="shared" si="4"/>
        <v/>
      </c>
      <c r="Y31" s="104" t="str">
        <f t="shared" si="5"/>
        <v/>
      </c>
      <c r="Z31" s="105" t="str">
        <f t="shared" si="6"/>
        <v/>
      </c>
      <c r="AA31" s="106" t="str">
        <f t="shared" si="7"/>
        <v/>
      </c>
      <c r="AB31" s="107" t="str">
        <f t="shared" si="8"/>
        <v/>
      </c>
      <c r="AC31" s="124">
        <f t="shared" si="2"/>
        <v>0</v>
      </c>
      <c r="AD31">
        <f t="shared" si="3"/>
        <v>0</v>
      </c>
      <c r="AE31" s="103" t="str">
        <f t="shared" si="9"/>
        <v/>
      </c>
      <c r="AF31" s="104" t="str">
        <f t="shared" si="10"/>
        <v/>
      </c>
      <c r="AG31" s="105" t="str">
        <f t="shared" si="11"/>
        <v/>
      </c>
      <c r="AH31" s="106" t="str">
        <f t="shared" si="12"/>
        <v/>
      </c>
      <c r="AI31" s="107" t="str">
        <f t="shared" si="13"/>
        <v/>
      </c>
      <c r="AJ31"/>
      <c r="AK31"/>
      <c r="AL31"/>
      <c r="AM31"/>
      <c r="AN31"/>
      <c r="AO31"/>
      <c r="AP31"/>
      <c r="AQ31"/>
      <c r="AR31"/>
      <c r="AS31"/>
    </row>
    <row r="32" spans="1:45" ht="15" customHeight="1" x14ac:dyDescent="0.2">
      <c r="A32" s="29">
        <f t="shared" si="14"/>
        <v>19</v>
      </c>
      <c r="B32" s="4"/>
      <c r="C32" s="395"/>
      <c r="D32" s="360"/>
      <c r="E32" s="153">
        <f t="shared" si="0"/>
        <v>0</v>
      </c>
      <c r="F32" s="164"/>
      <c r="G32" s="4"/>
      <c r="H32" s="4"/>
      <c r="I32" s="5"/>
      <c r="J32" s="192"/>
      <c r="K32" s="192"/>
      <c r="L32" s="79" t="str">
        <f t="shared" si="1"/>
        <v/>
      </c>
      <c r="T32"/>
      <c r="U32"/>
      <c r="V32"/>
      <c r="W32"/>
      <c r="X32" s="103" t="str">
        <f t="shared" si="4"/>
        <v/>
      </c>
      <c r="Y32" s="104" t="str">
        <f t="shared" si="5"/>
        <v/>
      </c>
      <c r="Z32" s="105" t="str">
        <f t="shared" si="6"/>
        <v/>
      </c>
      <c r="AA32" s="106" t="str">
        <f t="shared" si="7"/>
        <v/>
      </c>
      <c r="AB32" s="107" t="str">
        <f t="shared" si="8"/>
        <v/>
      </c>
      <c r="AC32" s="124">
        <f t="shared" si="2"/>
        <v>0</v>
      </c>
      <c r="AD32">
        <f t="shared" si="3"/>
        <v>0</v>
      </c>
      <c r="AE32" s="103" t="str">
        <f t="shared" si="9"/>
        <v/>
      </c>
      <c r="AF32" s="104" t="str">
        <f t="shared" si="10"/>
        <v/>
      </c>
      <c r="AG32" s="105" t="str">
        <f t="shared" si="11"/>
        <v/>
      </c>
      <c r="AH32" s="106" t="str">
        <f t="shared" si="12"/>
        <v/>
      </c>
      <c r="AI32" s="107" t="str">
        <f t="shared" si="13"/>
        <v/>
      </c>
      <c r="AJ32"/>
      <c r="AK32"/>
      <c r="AL32"/>
      <c r="AM32"/>
      <c r="AN32"/>
      <c r="AO32"/>
      <c r="AP32"/>
      <c r="AQ32"/>
      <c r="AR32"/>
      <c r="AS32"/>
    </row>
    <row r="33" spans="1:55" ht="15" customHeight="1" x14ac:dyDescent="0.2">
      <c r="A33" s="30">
        <f t="shared" si="14"/>
        <v>20</v>
      </c>
      <c r="B33" s="6"/>
      <c r="C33" s="395"/>
      <c r="D33" s="361"/>
      <c r="E33" s="153">
        <f t="shared" si="0"/>
        <v>0</v>
      </c>
      <c r="F33" s="177"/>
      <c r="G33" s="6"/>
      <c r="H33" s="6"/>
      <c r="I33" s="7"/>
      <c r="J33" s="193"/>
      <c r="K33" s="193"/>
      <c r="L33" s="80" t="str">
        <f t="shared" si="1"/>
        <v/>
      </c>
      <c r="T33"/>
      <c r="U33"/>
      <c r="V33"/>
      <c r="W33"/>
      <c r="X33" s="108" t="str">
        <f t="shared" si="4"/>
        <v/>
      </c>
      <c r="Y33" s="109" t="str">
        <f t="shared" si="5"/>
        <v/>
      </c>
      <c r="Z33" s="110" t="str">
        <f t="shared" si="6"/>
        <v/>
      </c>
      <c r="AA33" s="111" t="str">
        <f t="shared" si="7"/>
        <v/>
      </c>
      <c r="AB33" s="112" t="str">
        <f t="shared" si="8"/>
        <v/>
      </c>
      <c r="AC33" s="124">
        <f t="shared" si="2"/>
        <v>0</v>
      </c>
      <c r="AD33">
        <f t="shared" si="3"/>
        <v>0</v>
      </c>
      <c r="AE33" s="108" t="str">
        <f t="shared" si="9"/>
        <v/>
      </c>
      <c r="AF33" s="109" t="str">
        <f t="shared" si="10"/>
        <v/>
      </c>
      <c r="AG33" s="110" t="str">
        <f t="shared" si="11"/>
        <v/>
      </c>
      <c r="AH33" s="111" t="str">
        <f t="shared" si="12"/>
        <v/>
      </c>
      <c r="AI33" s="112" t="str">
        <f t="shared" si="13"/>
        <v/>
      </c>
      <c r="AJ33"/>
      <c r="AK33"/>
      <c r="AL33"/>
      <c r="AM33"/>
      <c r="AN33"/>
      <c r="AO33"/>
      <c r="AP33"/>
      <c r="AQ33"/>
      <c r="AR33"/>
      <c r="AS33"/>
    </row>
    <row r="34" spans="1:55" ht="15" customHeight="1" x14ac:dyDescent="0.2">
      <c r="A34" s="133"/>
      <c r="B34" s="70"/>
      <c r="C34" s="70"/>
      <c r="D34" s="70"/>
      <c r="E34"/>
      <c r="F34" s="70"/>
      <c r="G34" s="70"/>
      <c r="H34" s="70"/>
      <c r="I34" s="70"/>
      <c r="K34" s="134" t="s">
        <v>33</v>
      </c>
      <c r="L34" s="80">
        <f>COUNT(L14:L33)</f>
        <v>0</v>
      </c>
      <c r="T34"/>
      <c r="U34"/>
      <c r="V34"/>
      <c r="W34"/>
      <c r="X34" s="124"/>
      <c r="Y34" s="124"/>
      <c r="Z34" s="124"/>
      <c r="AA34" s="124"/>
      <c r="AB34" s="124"/>
      <c r="AC34"/>
      <c r="AD34"/>
      <c r="AE34" s="165"/>
      <c r="AF34" s="124"/>
      <c r="AG34" s="124"/>
      <c r="AH34" s="124"/>
      <c r="AI34" s="124"/>
      <c r="AJ34" s="124"/>
      <c r="AK34"/>
      <c r="AL34"/>
      <c r="AM34"/>
      <c r="AN34"/>
      <c r="AO34"/>
      <c r="AP34"/>
      <c r="AQ34"/>
      <c r="AR34"/>
      <c r="AS34"/>
      <c r="AT34"/>
    </row>
    <row r="35" spans="1:55" x14ac:dyDescent="0.2">
      <c r="N35"/>
      <c r="O35"/>
      <c r="P35"/>
      <c r="Q35"/>
      <c r="R35"/>
      <c r="AT35"/>
      <c r="AU35"/>
      <c r="AV35"/>
      <c r="AW35"/>
      <c r="AX35"/>
      <c r="AY35"/>
      <c r="AZ35"/>
      <c r="BA35"/>
      <c r="BB35"/>
      <c r="BC35"/>
    </row>
    <row r="36" spans="1:55" x14ac:dyDescent="0.2">
      <c r="C36" s="367" t="s">
        <v>27</v>
      </c>
      <c r="D36" s="81" t="s">
        <v>40</v>
      </c>
      <c r="E36" s="36">
        <f>SUM(F36:J36)</f>
        <v>0</v>
      </c>
      <c r="F36" s="37">
        <f>COUNT(X14:X33)</f>
        <v>0</v>
      </c>
      <c r="G36" s="38">
        <f>COUNT(Y14:Y33)</f>
        <v>0</v>
      </c>
      <c r="H36" s="38">
        <f>COUNT(Z14:Z33)</f>
        <v>0</v>
      </c>
      <c r="I36" s="38">
        <f>COUNT(AA14:AA33)</f>
        <v>0</v>
      </c>
      <c r="J36" s="351">
        <f>COUNT(AB14:AB33)</f>
        <v>0</v>
      </c>
      <c r="K36" s="125"/>
      <c r="L36"/>
      <c r="M36"/>
      <c r="N36"/>
      <c r="O36"/>
      <c r="P36"/>
      <c r="Q36"/>
      <c r="R36"/>
      <c r="S36"/>
      <c r="T36"/>
      <c r="U36"/>
      <c r="AT36"/>
      <c r="AU36"/>
      <c r="AV36"/>
      <c r="AW36"/>
      <c r="AX36"/>
      <c r="AY36"/>
      <c r="AZ36"/>
      <c r="BA36"/>
      <c r="BB36"/>
      <c r="BC36"/>
    </row>
    <row r="37" spans="1:55" x14ac:dyDescent="0.2">
      <c r="C37" s="368"/>
      <c r="D37" s="82" t="s">
        <v>37</v>
      </c>
      <c r="E37" s="36">
        <f>SUM(F37:J37)</f>
        <v>0</v>
      </c>
      <c r="F37" s="37">
        <f>SUMIF($L$14:$L$33,1,F$14:F$33)</f>
        <v>0</v>
      </c>
      <c r="G37" s="38">
        <f>SUMIF($L$14:$L$33,1,G$14:G$33)</f>
        <v>0</v>
      </c>
      <c r="H37" s="38">
        <f>SUMIF($L$14:$L$33,1,H$14:H$33)</f>
        <v>0</v>
      </c>
      <c r="I37" s="38">
        <f>SUMIF($L$14:$L$33,1,I$14:I$33)</f>
        <v>0</v>
      </c>
      <c r="J37" s="351">
        <f>SUMIF($L$14:$L$33,1,J$14:J$33)</f>
        <v>0</v>
      </c>
      <c r="K37" s="125"/>
      <c r="L37"/>
      <c r="M37"/>
      <c r="N37"/>
      <c r="O37"/>
      <c r="P37"/>
      <c r="Q37"/>
      <c r="R37"/>
      <c r="S37"/>
      <c r="T37"/>
      <c r="U37"/>
      <c r="AT37"/>
      <c r="AU37"/>
      <c r="AV37"/>
      <c r="AW37"/>
      <c r="AX37"/>
      <c r="AY37"/>
      <c r="AZ37"/>
      <c r="BA37"/>
      <c r="BB37"/>
      <c r="BC37"/>
    </row>
    <row r="38" spans="1:55" x14ac:dyDescent="0.2">
      <c r="C38" s="367" t="s">
        <v>28</v>
      </c>
      <c r="D38" s="83" t="s">
        <v>40</v>
      </c>
      <c r="E38" s="39">
        <f>SUM(F38:J38)</f>
        <v>0</v>
      </c>
      <c r="F38" s="40">
        <f>COUNT(AE14:AE33)</f>
        <v>0</v>
      </c>
      <c r="G38" s="41">
        <f>COUNT(AF14:AF33)</f>
        <v>0</v>
      </c>
      <c r="H38" s="41">
        <f>COUNT(AG14:AG33)</f>
        <v>0</v>
      </c>
      <c r="I38" s="41">
        <f>COUNT(AH14:AH33)</f>
        <v>0</v>
      </c>
      <c r="J38" s="352">
        <f>COUNT(AI14:AI33)</f>
        <v>0</v>
      </c>
      <c r="K38" s="125"/>
      <c r="L38"/>
      <c r="M38"/>
      <c r="N38"/>
      <c r="O38"/>
      <c r="P38"/>
      <c r="Q38"/>
      <c r="R38"/>
      <c r="S38"/>
      <c r="T38"/>
      <c r="U38"/>
      <c r="AT38"/>
      <c r="AU38"/>
      <c r="AV38"/>
      <c r="AW38"/>
      <c r="AX38"/>
      <c r="AY38"/>
      <c r="AZ38"/>
      <c r="BA38"/>
      <c r="BB38"/>
      <c r="BC38"/>
    </row>
    <row r="39" spans="1:55" x14ac:dyDescent="0.2">
      <c r="C39" s="368"/>
      <c r="D39" s="82" t="s">
        <v>37</v>
      </c>
      <c r="E39" s="39">
        <f>SUM(F39:J39)</f>
        <v>0</v>
      </c>
      <c r="F39" s="40">
        <f>SUMIF($L$14:$L$33,2,F$14:F$33)</f>
        <v>0</v>
      </c>
      <c r="G39" s="41">
        <f>SUMIF($L$14:$L$33,2,G$14:G$33)</f>
        <v>0</v>
      </c>
      <c r="H39" s="41">
        <f>SUMIF($L$14:$L$33,2,H$14:H$33)</f>
        <v>0</v>
      </c>
      <c r="I39" s="41">
        <f>SUMIF($L$14:$L$33,2,I$14:I$33)</f>
        <v>0</v>
      </c>
      <c r="J39" s="352">
        <f>SUMIF($L$14:$L$33,2,J$14:J$33)</f>
        <v>0</v>
      </c>
      <c r="K39" s="125"/>
      <c r="L39"/>
      <c r="M39"/>
      <c r="S39"/>
      <c r="T39"/>
      <c r="U39"/>
    </row>
    <row r="41" spans="1:55" x14ac:dyDescent="0.2">
      <c r="D41" s="126" t="s">
        <v>46</v>
      </c>
    </row>
    <row r="42" spans="1:55" x14ac:dyDescent="0.2">
      <c r="B42" s="114" t="s">
        <v>45</v>
      </c>
      <c r="C42" s="114" t="s">
        <v>3</v>
      </c>
      <c r="D42" s="114" t="s">
        <v>44</v>
      </c>
    </row>
    <row r="43" spans="1:55" x14ac:dyDescent="0.2">
      <c r="B43" s="34">
        <v>1</v>
      </c>
      <c r="C43" s="34">
        <f>COUNTIF(C$14:C$33,$B43)</f>
        <v>0</v>
      </c>
      <c r="D43" s="34">
        <f>COUNTIF(D$14:D$33,$B43)</f>
        <v>0</v>
      </c>
    </row>
    <row r="44" spans="1:55" x14ac:dyDescent="0.2">
      <c r="B44" s="34">
        <v>2</v>
      </c>
      <c r="C44" s="34">
        <f t="shared" ref="C44:D49" si="15">COUNTIF(C$14:C$33,$B44)</f>
        <v>0</v>
      </c>
      <c r="D44" s="34">
        <f t="shared" si="15"/>
        <v>0</v>
      </c>
    </row>
    <row r="45" spans="1:55" x14ac:dyDescent="0.2">
      <c r="B45" s="34">
        <v>3</v>
      </c>
      <c r="C45" s="34">
        <f t="shared" si="15"/>
        <v>0</v>
      </c>
      <c r="D45" s="34">
        <f t="shared" si="15"/>
        <v>0</v>
      </c>
    </row>
    <row r="46" spans="1:55" x14ac:dyDescent="0.2">
      <c r="B46" s="34">
        <v>4</v>
      </c>
      <c r="C46" s="34">
        <f t="shared" si="15"/>
        <v>0</v>
      </c>
      <c r="D46" s="115"/>
    </row>
    <row r="47" spans="1:55" x14ac:dyDescent="0.2">
      <c r="B47" s="34">
        <v>5</v>
      </c>
      <c r="C47" s="34">
        <f t="shared" si="15"/>
        <v>0</v>
      </c>
      <c r="D47" s="116"/>
    </row>
    <row r="48" spans="1:55" x14ac:dyDescent="0.2">
      <c r="B48" s="34">
        <v>6</v>
      </c>
      <c r="C48" s="34">
        <f t="shared" si="15"/>
        <v>0</v>
      </c>
      <c r="D48" s="116"/>
    </row>
    <row r="49" spans="2:4" x14ac:dyDescent="0.2">
      <c r="B49" s="34">
        <v>7</v>
      </c>
      <c r="C49" s="34">
        <f t="shared" si="15"/>
        <v>0</v>
      </c>
      <c r="D49" s="116"/>
    </row>
    <row r="50" spans="2:4" x14ac:dyDescent="0.2">
      <c r="B50" s="9" t="s">
        <v>51</v>
      </c>
      <c r="C50" s="9">
        <f>SUM(C43:C49)</f>
        <v>0</v>
      </c>
      <c r="D50" s="9">
        <f>SUM(D43:D49)</f>
        <v>0</v>
      </c>
    </row>
  </sheetData>
  <sheetProtection algorithmName="SHA-512" hashValue="UcTPjhaHk9ytp/JKD7NQ6fV33712sZNL6usON9TMfZpTN+bjaOdkd92wBM0XPXOosNwEaEybXGDPHV1sg9aOmQ==" saltValue="40q446J6V5O+vO6Mo5OHvw==" spinCount="100000" sheet="1" objects="1" scenarios="1"/>
  <mergeCells count="8">
    <mergeCell ref="C36:C37"/>
    <mergeCell ref="C38:C39"/>
    <mergeCell ref="J5:L5"/>
    <mergeCell ref="M5:N5"/>
    <mergeCell ref="O5:P5"/>
    <mergeCell ref="J6:L6"/>
    <mergeCell ref="M6:N6"/>
    <mergeCell ref="O6:P6"/>
  </mergeCells>
  <phoneticPr fontId="2"/>
  <conditionalFormatting sqref="E11">
    <cfRule type="expression" dxfId="311" priority="130">
      <formula>AC11=1</formula>
    </cfRule>
  </conditionalFormatting>
  <conditionalFormatting sqref="C14">
    <cfRule type="expression" dxfId="310" priority="90">
      <formula>AD14=1</formula>
    </cfRule>
  </conditionalFormatting>
  <conditionalFormatting sqref="D14">
    <cfRule type="cellIs" dxfId="291" priority="70" operator="between">
      <formula>1</formula>
      <formula>3</formula>
    </cfRule>
  </conditionalFormatting>
  <conditionalFormatting sqref="D15">
    <cfRule type="cellIs" dxfId="290" priority="69" operator="between">
      <formula>1</formula>
      <formula>3</formula>
    </cfRule>
  </conditionalFormatting>
  <conditionalFormatting sqref="D16">
    <cfRule type="cellIs" dxfId="289" priority="68" operator="between">
      <formula>1</formula>
      <formula>3</formula>
    </cfRule>
  </conditionalFormatting>
  <conditionalFormatting sqref="D32">
    <cfRule type="cellIs" dxfId="288" priority="50" operator="between">
      <formula>1</formula>
      <formula>3</formula>
    </cfRule>
  </conditionalFormatting>
  <conditionalFormatting sqref="D33">
    <cfRule type="cellIs" dxfId="287" priority="49" operator="between">
      <formula>1</formula>
      <formula>3</formula>
    </cfRule>
  </conditionalFormatting>
  <conditionalFormatting sqref="D17">
    <cfRule type="cellIs" dxfId="286" priority="65" operator="between">
      <formula>1</formula>
      <formula>3</formula>
    </cfRule>
  </conditionalFormatting>
  <conditionalFormatting sqref="D18">
    <cfRule type="cellIs" dxfId="285" priority="64" operator="between">
      <formula>1</formula>
      <formula>3</formula>
    </cfRule>
  </conditionalFormatting>
  <conditionalFormatting sqref="D19">
    <cfRule type="cellIs" dxfId="284" priority="63" operator="between">
      <formula>1</formula>
      <formula>3</formula>
    </cfRule>
  </conditionalFormatting>
  <conditionalFormatting sqref="D20">
    <cfRule type="cellIs" dxfId="283" priority="62" operator="between">
      <formula>1</formula>
      <formula>3</formula>
    </cfRule>
  </conditionalFormatting>
  <conditionalFormatting sqref="D21">
    <cfRule type="cellIs" dxfId="282" priority="61" operator="between">
      <formula>1</formula>
      <formula>3</formula>
    </cfRule>
  </conditionalFormatting>
  <conditionalFormatting sqref="D22">
    <cfRule type="cellIs" dxfId="281" priority="60" operator="between">
      <formula>1</formula>
      <formula>3</formula>
    </cfRule>
  </conditionalFormatting>
  <conditionalFormatting sqref="D23">
    <cfRule type="cellIs" dxfId="280" priority="59" operator="between">
      <formula>1</formula>
      <formula>3</formula>
    </cfRule>
  </conditionalFormatting>
  <conditionalFormatting sqref="D24">
    <cfRule type="cellIs" dxfId="279" priority="58" operator="between">
      <formula>1</formula>
      <formula>3</formula>
    </cfRule>
  </conditionalFormatting>
  <conditionalFormatting sqref="D25">
    <cfRule type="cellIs" dxfId="278" priority="57" operator="between">
      <formula>1</formula>
      <formula>3</formula>
    </cfRule>
  </conditionalFormatting>
  <conditionalFormatting sqref="D26">
    <cfRule type="cellIs" dxfId="277" priority="56" operator="between">
      <formula>1</formula>
      <formula>3</formula>
    </cfRule>
  </conditionalFormatting>
  <conditionalFormatting sqref="D27">
    <cfRule type="cellIs" dxfId="276" priority="55" operator="between">
      <formula>1</formula>
      <formula>3</formula>
    </cfRule>
  </conditionalFormatting>
  <conditionalFormatting sqref="D28">
    <cfRule type="cellIs" dxfId="275" priority="54" operator="between">
      <formula>1</formula>
      <formula>3</formula>
    </cfRule>
  </conditionalFormatting>
  <conditionalFormatting sqref="D29">
    <cfRule type="cellIs" dxfId="274" priority="53" operator="between">
      <formula>1</formula>
      <formula>3</formula>
    </cfRule>
  </conditionalFormatting>
  <conditionalFormatting sqref="D30">
    <cfRule type="cellIs" dxfId="273" priority="52" operator="between">
      <formula>1</formula>
      <formula>3</formula>
    </cfRule>
  </conditionalFormatting>
  <conditionalFormatting sqref="D31">
    <cfRule type="cellIs" dxfId="272" priority="51" operator="between">
      <formula>1</formula>
      <formula>3</formula>
    </cfRule>
  </conditionalFormatting>
  <conditionalFormatting sqref="B7">
    <cfRule type="expression" dxfId="271" priority="207">
      <formula>$B$7&lt;&gt;""</formula>
    </cfRule>
  </conditionalFormatting>
  <conditionalFormatting sqref="E12">
    <cfRule type="expression" dxfId="270" priority="46">
      <formula>AC12=1</formula>
    </cfRule>
  </conditionalFormatting>
  <conditionalFormatting sqref="E13">
    <cfRule type="expression" dxfId="269" priority="45">
      <formula>AC13=1</formula>
    </cfRule>
  </conditionalFormatting>
  <conditionalFormatting sqref="E14">
    <cfRule type="expression" dxfId="268" priority="44">
      <formula>AC14=1</formula>
    </cfRule>
  </conditionalFormatting>
  <conditionalFormatting sqref="E15">
    <cfRule type="expression" dxfId="267" priority="43">
      <formula>AC15=1</formula>
    </cfRule>
  </conditionalFormatting>
  <conditionalFormatting sqref="E16">
    <cfRule type="expression" dxfId="266" priority="42">
      <formula>AC16=1</formula>
    </cfRule>
  </conditionalFormatting>
  <conditionalFormatting sqref="E17">
    <cfRule type="expression" dxfId="265" priority="41">
      <formula>AC17=1</formula>
    </cfRule>
  </conditionalFormatting>
  <conditionalFormatting sqref="E18">
    <cfRule type="expression" dxfId="264" priority="40">
      <formula>AC18=1</formula>
    </cfRule>
  </conditionalFormatting>
  <conditionalFormatting sqref="E19">
    <cfRule type="expression" dxfId="263" priority="39">
      <formula>AC19=1</formula>
    </cfRule>
  </conditionalFormatting>
  <conditionalFormatting sqref="E20">
    <cfRule type="expression" dxfId="262" priority="38">
      <formula>AC20=1</formula>
    </cfRule>
  </conditionalFormatting>
  <conditionalFormatting sqref="E21">
    <cfRule type="expression" dxfId="261" priority="37">
      <formula>AC21=1</formula>
    </cfRule>
  </conditionalFormatting>
  <conditionalFormatting sqref="E22">
    <cfRule type="expression" dxfId="260" priority="36">
      <formula>AC22=1</formula>
    </cfRule>
  </conditionalFormatting>
  <conditionalFormatting sqref="E23">
    <cfRule type="expression" dxfId="259" priority="35">
      <formula>AC23=1</formula>
    </cfRule>
  </conditionalFormatting>
  <conditionalFormatting sqref="E24">
    <cfRule type="expression" dxfId="258" priority="34">
      <formula>AC24=1</formula>
    </cfRule>
  </conditionalFormatting>
  <conditionalFormatting sqref="E25">
    <cfRule type="expression" dxfId="257" priority="33">
      <formula>AC25=1</formula>
    </cfRule>
  </conditionalFormatting>
  <conditionalFormatting sqref="E26">
    <cfRule type="expression" dxfId="256" priority="32">
      <formula>AC26=1</formula>
    </cfRule>
  </conditionalFormatting>
  <conditionalFormatting sqref="E27">
    <cfRule type="expression" dxfId="255" priority="31">
      <formula>AC27=1</formula>
    </cfRule>
  </conditionalFormatting>
  <conditionalFormatting sqref="E28">
    <cfRule type="expression" dxfId="254" priority="30">
      <formula>AC28=1</formula>
    </cfRule>
  </conditionalFormatting>
  <conditionalFormatting sqref="E29">
    <cfRule type="expression" dxfId="253" priority="29">
      <formula>AC29=1</formula>
    </cfRule>
  </conditionalFormatting>
  <conditionalFormatting sqref="E30">
    <cfRule type="expression" dxfId="252" priority="28">
      <formula>AC30=1</formula>
    </cfRule>
  </conditionalFormatting>
  <conditionalFormatting sqref="E31">
    <cfRule type="expression" dxfId="251" priority="27">
      <formula>AC31=1</formula>
    </cfRule>
  </conditionalFormatting>
  <conditionalFormatting sqref="E32">
    <cfRule type="expression" dxfId="250" priority="26">
      <formula>AC32=1</formula>
    </cfRule>
  </conditionalFormatting>
  <conditionalFormatting sqref="E33">
    <cfRule type="expression" dxfId="249" priority="25">
      <formula>AC33=1</formula>
    </cfRule>
  </conditionalFormatting>
  <conditionalFormatting sqref="C15">
    <cfRule type="expression" dxfId="248" priority="24">
      <formula>AD15=1</formula>
    </cfRule>
  </conditionalFormatting>
  <conditionalFormatting sqref="C12">
    <cfRule type="expression" dxfId="247" priority="20">
      <formula>AD12=1</formula>
    </cfRule>
  </conditionalFormatting>
  <conditionalFormatting sqref="C11">
    <cfRule type="expression" dxfId="246" priority="19">
      <formula>AD11=1</formula>
    </cfRule>
  </conditionalFormatting>
  <conditionalFormatting sqref="C16">
    <cfRule type="expression" dxfId="37" priority="18">
      <formula>AD16=1</formula>
    </cfRule>
  </conditionalFormatting>
  <conditionalFormatting sqref="C17">
    <cfRule type="expression" dxfId="36" priority="17">
      <formula>AD17=1</formula>
    </cfRule>
  </conditionalFormatting>
  <conditionalFormatting sqref="C18">
    <cfRule type="expression" dxfId="35" priority="16">
      <formula>AD18=1</formula>
    </cfRule>
  </conditionalFormatting>
  <conditionalFormatting sqref="C19">
    <cfRule type="expression" dxfId="34" priority="15">
      <formula>AD19=1</formula>
    </cfRule>
  </conditionalFormatting>
  <conditionalFormatting sqref="C20">
    <cfRule type="expression" dxfId="33" priority="14">
      <formula>AD20=1</formula>
    </cfRule>
  </conditionalFormatting>
  <conditionalFormatting sqref="C21">
    <cfRule type="expression" dxfId="32" priority="13">
      <formula>AD21=1</formula>
    </cfRule>
  </conditionalFormatting>
  <conditionalFormatting sqref="C22">
    <cfRule type="expression" dxfId="31" priority="12">
      <formula>AD22=1</formula>
    </cfRule>
  </conditionalFormatting>
  <conditionalFormatting sqref="C23">
    <cfRule type="expression" dxfId="30" priority="11">
      <formula>AD23=1</formula>
    </cfRule>
  </conditionalFormatting>
  <conditionalFormatting sqref="C24">
    <cfRule type="expression" dxfId="29" priority="10">
      <formula>AD24=1</formula>
    </cfRule>
  </conditionalFormatting>
  <conditionalFormatting sqref="C25">
    <cfRule type="expression" dxfId="28" priority="9">
      <formula>AD25=1</formula>
    </cfRule>
  </conditionalFormatting>
  <conditionalFormatting sqref="C26">
    <cfRule type="expression" dxfId="27" priority="8">
      <formula>AD26=1</formula>
    </cfRule>
  </conditionalFormatting>
  <conditionalFormatting sqref="C27">
    <cfRule type="expression" dxfId="26" priority="7">
      <formula>AD27=1</formula>
    </cfRule>
  </conditionalFormatting>
  <conditionalFormatting sqref="C28">
    <cfRule type="expression" dxfId="25" priority="6">
      <formula>AD28=1</formula>
    </cfRule>
  </conditionalFormatting>
  <conditionalFormatting sqref="C29">
    <cfRule type="expression" dxfId="24" priority="5">
      <formula>AD29=1</formula>
    </cfRule>
  </conditionalFormatting>
  <conditionalFormatting sqref="C30">
    <cfRule type="expression" dxfId="23" priority="4">
      <formula>AD30=1</formula>
    </cfRule>
  </conditionalFormatting>
  <conditionalFormatting sqref="C31">
    <cfRule type="expression" dxfId="22" priority="3">
      <formula>AD31=1</formula>
    </cfRule>
  </conditionalFormatting>
  <conditionalFormatting sqref="C32">
    <cfRule type="expression" dxfId="21" priority="2">
      <formula>AD32=1</formula>
    </cfRule>
  </conditionalFormatting>
  <conditionalFormatting sqref="C33">
    <cfRule type="expression" dxfId="20" priority="1">
      <formula>AD33=1</formula>
    </cfRule>
  </conditionalFormatting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D75"/>
  <sheetViews>
    <sheetView showGridLines="0" topLeftCell="A2" zoomScaleNormal="100" workbookViewId="0">
      <pane xSplit="5" ySplit="12" topLeftCell="F14" activePane="bottomRight" state="frozen"/>
      <selection activeCell="A2" sqref="A2"/>
      <selection pane="topRight" activeCell="F2" sqref="F2"/>
      <selection pane="bottomLeft" activeCell="A14" sqref="A14"/>
      <selection pane="bottomRight" activeCell="B14" sqref="B14"/>
    </sheetView>
  </sheetViews>
  <sheetFormatPr defaultRowHeight="13.2" x14ac:dyDescent="0.2"/>
  <cols>
    <col min="1" max="1" width="4.5546875" style="1" bestFit="1" customWidth="1"/>
    <col min="2" max="2" width="14.88671875" style="1" customWidth="1"/>
    <col min="3" max="3" width="5.5546875" style="1" bestFit="1" customWidth="1"/>
    <col min="4" max="4" width="9.5546875" style="1" customWidth="1"/>
    <col min="5" max="5" width="7.5546875" style="1" customWidth="1"/>
    <col min="6" max="37" width="7.33203125" style="1" customWidth="1"/>
    <col min="38" max="38" width="3.77734375" style="1" customWidth="1"/>
    <col min="39" max="54" width="7.33203125" style="1" customWidth="1"/>
    <col min="55" max="16384" width="8.88671875" style="1"/>
  </cols>
  <sheetData>
    <row r="1" spans="1:56" ht="13.95" customHeight="1" x14ac:dyDescent="0.2">
      <c r="A1" s="9" t="s">
        <v>85</v>
      </c>
      <c r="B1" s="9"/>
      <c r="C1" s="9"/>
      <c r="D1" s="9"/>
      <c r="E1" s="9"/>
      <c r="F1" s="9"/>
      <c r="G1" s="9"/>
      <c r="I1" s="310" t="s">
        <v>123</v>
      </c>
    </row>
    <row r="2" spans="1:56" ht="13.95" customHeight="1" x14ac:dyDescent="0.2">
      <c r="A2" s="9"/>
      <c r="B2" s="9" t="s">
        <v>89</v>
      </c>
      <c r="C2" s="9"/>
      <c r="D2" s="9"/>
      <c r="E2" s="9"/>
      <c r="F2" s="9"/>
      <c r="G2" s="9"/>
      <c r="I2" s="14" t="s">
        <v>4</v>
      </c>
      <c r="J2" s="15" t="s">
        <v>6</v>
      </c>
      <c r="K2" s="16" t="s">
        <v>7</v>
      </c>
      <c r="L2" s="16" t="s">
        <v>8</v>
      </c>
      <c r="M2" s="16" t="s">
        <v>9</v>
      </c>
      <c r="N2" s="16" t="s">
        <v>10</v>
      </c>
      <c r="O2" s="16" t="s">
        <v>11</v>
      </c>
      <c r="P2" s="17" t="s">
        <v>12</v>
      </c>
    </row>
    <row r="3" spans="1:56" ht="13.95" customHeight="1" x14ac:dyDescent="0.2">
      <c r="A3" s="9"/>
      <c r="B3" s="302" t="s">
        <v>90</v>
      </c>
      <c r="C3" s="9"/>
      <c r="D3" s="9"/>
      <c r="E3" s="9"/>
      <c r="F3" s="9"/>
      <c r="G3" s="9"/>
      <c r="I3" s="18" t="s">
        <v>5</v>
      </c>
      <c r="J3" s="19">
        <v>1</v>
      </c>
      <c r="K3" s="20">
        <v>2</v>
      </c>
      <c r="L3" s="20">
        <v>3</v>
      </c>
      <c r="M3" s="20">
        <v>4</v>
      </c>
      <c r="N3" s="20">
        <v>5</v>
      </c>
      <c r="O3" s="20">
        <v>6</v>
      </c>
      <c r="P3" s="21">
        <v>7</v>
      </c>
    </row>
    <row r="4" spans="1:56" ht="13.95" customHeight="1" x14ac:dyDescent="0.2">
      <c r="A4" s="9"/>
      <c r="B4" s="304" t="s">
        <v>96</v>
      </c>
      <c r="C4" s="9"/>
      <c r="D4" s="9"/>
      <c r="E4" s="9"/>
      <c r="F4" s="9"/>
      <c r="G4" s="9"/>
      <c r="I4" s="310" t="s">
        <v>124</v>
      </c>
    </row>
    <row r="5" spans="1:56" ht="13.95" customHeight="1" thickBot="1" x14ac:dyDescent="0.25">
      <c r="A5" s="9"/>
      <c r="B5" s="304" t="s">
        <v>91</v>
      </c>
      <c r="C5" s="9"/>
      <c r="D5" s="9"/>
      <c r="E5" s="9"/>
      <c r="F5" s="9"/>
      <c r="G5" s="9"/>
      <c r="I5" s="65" t="s">
        <v>13</v>
      </c>
      <c r="J5" s="369" t="s">
        <v>14</v>
      </c>
      <c r="K5" s="370"/>
      <c r="L5" s="371" t="s">
        <v>15</v>
      </c>
      <c r="M5" s="372"/>
      <c r="N5" s="370" t="s">
        <v>16</v>
      </c>
      <c r="O5" s="372"/>
    </row>
    <row r="6" spans="1:56" ht="13.95" customHeight="1" thickBot="1" x14ac:dyDescent="0.25">
      <c r="B6" s="288" t="str">
        <f>IF(G6="***","どちらかのみ入力 →","")</f>
        <v/>
      </c>
      <c r="D6" s="306" t="s">
        <v>94</v>
      </c>
      <c r="E6" s="172"/>
      <c r="F6" s="307" t="s">
        <v>150</v>
      </c>
      <c r="G6" s="31">
        <f>IF(VALUE(E6)=0,IF(VALUE(E7)=0,0,E7),IF(VALUE(E7)=0,E6,"***"))</f>
        <v>0</v>
      </c>
      <c r="I6" s="18" t="s">
        <v>5</v>
      </c>
      <c r="J6" s="373">
        <v>1</v>
      </c>
      <c r="K6" s="374"/>
      <c r="L6" s="375">
        <v>2</v>
      </c>
      <c r="M6" s="376"/>
      <c r="N6" s="374">
        <v>3</v>
      </c>
      <c r="O6" s="376"/>
    </row>
    <row r="7" spans="1:56" ht="13.95" customHeight="1" thickBot="1" x14ac:dyDescent="0.25">
      <c r="B7" s="289" t="str">
        <f>IF(C50&lt;&gt;L$34,"年代エラー","")</f>
        <v/>
      </c>
      <c r="D7" s="306" t="s">
        <v>95</v>
      </c>
      <c r="E7" s="172"/>
      <c r="F7"/>
      <c r="G7"/>
      <c r="H7"/>
    </row>
    <row r="8" spans="1:56" ht="13.95" customHeight="1" x14ac:dyDescent="0.2">
      <c r="B8" s="290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  <row r="9" spans="1:56" ht="19.2" x14ac:dyDescent="0.2">
      <c r="C9" s="9"/>
      <c r="D9" s="9"/>
      <c r="F9" s="184" t="s">
        <v>60</v>
      </c>
      <c r="G9" s="185"/>
      <c r="H9" s="185"/>
      <c r="I9" s="185"/>
      <c r="J9" s="185"/>
      <c r="K9" s="185"/>
      <c r="L9" s="194" t="s">
        <v>23</v>
      </c>
      <c r="M9"/>
      <c r="N9"/>
      <c r="O9"/>
      <c r="P9"/>
      <c r="Q9"/>
      <c r="R9"/>
      <c r="S9"/>
      <c r="T9"/>
      <c r="U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ht="52.8" x14ac:dyDescent="0.2">
      <c r="A10" s="10" t="s">
        <v>17</v>
      </c>
      <c r="B10" s="11" t="s">
        <v>18</v>
      </c>
      <c r="C10" s="12" t="s">
        <v>3</v>
      </c>
      <c r="D10" s="13" t="s">
        <v>13</v>
      </c>
      <c r="E10" s="206" t="s">
        <v>149</v>
      </c>
      <c r="F10" s="357" t="s">
        <v>144</v>
      </c>
      <c r="G10" s="358" t="s">
        <v>145</v>
      </c>
      <c r="H10" s="233" t="s">
        <v>146</v>
      </c>
      <c r="I10" s="234" t="s">
        <v>147</v>
      </c>
      <c r="J10" s="229" t="s">
        <v>148</v>
      </c>
      <c r="K10" s="347" t="s">
        <v>143</v>
      </c>
      <c r="L10" s="76" t="s">
        <v>24</v>
      </c>
      <c r="M10"/>
      <c r="N10"/>
      <c r="O10"/>
      <c r="P10"/>
      <c r="Q10"/>
      <c r="R10"/>
      <c r="S10"/>
      <c r="T10"/>
      <c r="U10"/>
      <c r="X10"/>
      <c r="Y10"/>
      <c r="Z10"/>
      <c r="AA10"/>
      <c r="AB10"/>
      <c r="AC10" s="348" t="s">
        <v>142</v>
      </c>
      <c r="AD10" s="348" t="s">
        <v>162</v>
      </c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x14ac:dyDescent="0.2">
      <c r="A11" s="25" t="s">
        <v>20</v>
      </c>
      <c r="B11" s="22" t="s">
        <v>172</v>
      </c>
      <c r="C11" s="23">
        <v>4</v>
      </c>
      <c r="D11" s="353">
        <v>3</v>
      </c>
      <c r="E11" s="69">
        <f t="shared" ref="E11:E33" si="0">SUM(F11:J11)</f>
        <v>24</v>
      </c>
      <c r="F11" s="235">
        <v>24</v>
      </c>
      <c r="G11" s="22"/>
      <c r="H11" s="22"/>
      <c r="I11" s="236"/>
      <c r="J11" s="247"/>
      <c r="K11" s="188">
        <v>16</v>
      </c>
      <c r="L11" s="75">
        <f t="shared" ref="L11:L33" si="1">IF(COUNT(F11:J11)=0,"",IF(COUNT(F11:J11)=1,1,2))</f>
        <v>1</v>
      </c>
      <c r="M11"/>
      <c r="N11"/>
      <c r="O11"/>
      <c r="P11"/>
      <c r="Q11"/>
      <c r="R11"/>
      <c r="S11"/>
      <c r="T11"/>
      <c r="U11"/>
      <c r="X11"/>
      <c r="Y11"/>
      <c r="Z11"/>
      <c r="AA11"/>
      <c r="AB11"/>
      <c r="AC11" s="124">
        <f>IF($E11=0,0,IF($E11&gt;$G$6,1,IF($K11&gt;0,2,IF(E11&lt;&gt;$G$6,1,0))))</f>
        <v>1</v>
      </c>
      <c r="AD11">
        <f>IF($C11="",0,IF($C11=0,1,IF($C11&gt;7,1,0)))</f>
        <v>0</v>
      </c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</row>
    <row r="12" spans="1:56" x14ac:dyDescent="0.2">
      <c r="A12" s="61" t="s">
        <v>22</v>
      </c>
      <c r="B12" s="62" t="s">
        <v>21</v>
      </c>
      <c r="C12" s="63">
        <v>3</v>
      </c>
      <c r="D12" s="354">
        <v>2</v>
      </c>
      <c r="E12" s="178">
        <f t="shared" si="0"/>
        <v>40</v>
      </c>
      <c r="F12" s="237"/>
      <c r="G12" s="62"/>
      <c r="H12" s="62"/>
      <c r="I12" s="238">
        <v>40</v>
      </c>
      <c r="J12" s="248"/>
      <c r="K12" s="189"/>
      <c r="L12" s="77">
        <f t="shared" si="1"/>
        <v>1</v>
      </c>
      <c r="M12"/>
      <c r="N12"/>
      <c r="O12"/>
      <c r="P12"/>
      <c r="Q12"/>
      <c r="R12"/>
      <c r="S12"/>
      <c r="T12"/>
      <c r="U12"/>
      <c r="X12"/>
      <c r="Y12"/>
      <c r="Z12"/>
      <c r="AA12"/>
      <c r="AB12"/>
      <c r="AC12" s="124">
        <f t="shared" ref="AC12:AC33" si="2">IF($E12=0,0,IF($E12&gt;$G$6,1,IF($K12&gt;0,2,IF(E12&lt;&gt;$G$6,1,0))))</f>
        <v>1</v>
      </c>
      <c r="AD12">
        <f t="shared" ref="AD12:AD33" si="3">IF($C12="",0,IF($C12=0,1,IF($C12&gt;7,1,0)))</f>
        <v>0</v>
      </c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</row>
    <row r="13" spans="1:56" ht="15" customHeight="1" thickBot="1" x14ac:dyDescent="0.25">
      <c r="A13" s="27" t="s">
        <v>29</v>
      </c>
      <c r="B13" s="377" t="s">
        <v>43</v>
      </c>
      <c r="C13" s="378"/>
      <c r="D13" s="379"/>
      <c r="E13" s="359">
        <f t="shared" si="0"/>
        <v>36</v>
      </c>
      <c r="F13" s="239"/>
      <c r="G13" s="24"/>
      <c r="H13" s="24">
        <v>20</v>
      </c>
      <c r="I13" s="240">
        <v>8</v>
      </c>
      <c r="J13" s="249">
        <v>8</v>
      </c>
      <c r="K13" s="190"/>
      <c r="L13" s="78">
        <f t="shared" si="1"/>
        <v>2</v>
      </c>
      <c r="M13"/>
      <c r="N13" s="9" t="s">
        <v>70</v>
      </c>
      <c r="O13" s="9"/>
      <c r="P13" s="9"/>
      <c r="Q13" s="9"/>
      <c r="T13"/>
      <c r="U13"/>
      <c r="X13"/>
      <c r="Y13"/>
      <c r="Z13"/>
      <c r="AA13"/>
      <c r="AB13"/>
      <c r="AC13" s="124">
        <f t="shared" si="2"/>
        <v>1</v>
      </c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</row>
    <row r="14" spans="1:56" ht="15" customHeight="1" thickTop="1" x14ac:dyDescent="0.2">
      <c r="A14" s="28">
        <v>1</v>
      </c>
      <c r="B14" s="2"/>
      <c r="C14" s="394"/>
      <c r="D14" s="362"/>
      <c r="E14" s="35">
        <f t="shared" si="0"/>
        <v>0</v>
      </c>
      <c r="F14" s="241"/>
      <c r="G14" s="2"/>
      <c r="H14" s="2"/>
      <c r="I14" s="242"/>
      <c r="J14" s="70"/>
      <c r="K14" s="191"/>
      <c r="L14" s="77" t="str">
        <f t="shared" si="1"/>
        <v/>
      </c>
      <c r="M14"/>
      <c r="N14" s="311" t="s">
        <v>141</v>
      </c>
      <c r="O14" s="312"/>
      <c r="P14" s="312"/>
      <c r="Q14" s="312"/>
      <c r="R14" s="313"/>
      <c r="T14"/>
      <c r="U14"/>
      <c r="X14"/>
      <c r="Y14"/>
      <c r="Z14"/>
      <c r="AA14"/>
      <c r="AB14"/>
      <c r="AC14" s="124">
        <f t="shared" si="2"/>
        <v>0</v>
      </c>
      <c r="AD14">
        <f t="shared" si="3"/>
        <v>0</v>
      </c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</row>
    <row r="15" spans="1:56" ht="15" customHeight="1" x14ac:dyDescent="0.2">
      <c r="A15" s="29">
        <f>A14+1</f>
        <v>2</v>
      </c>
      <c r="B15" s="4"/>
      <c r="C15" s="395"/>
      <c r="D15" s="360"/>
      <c r="E15" s="35">
        <f t="shared" si="0"/>
        <v>0</v>
      </c>
      <c r="F15" s="243"/>
      <c r="G15" s="4"/>
      <c r="H15" s="4"/>
      <c r="I15" s="244"/>
      <c r="J15" s="227"/>
      <c r="K15" s="192"/>
      <c r="L15" s="79" t="str">
        <f t="shared" si="1"/>
        <v/>
      </c>
      <c r="M15"/>
      <c r="N15" s="322" t="s">
        <v>26</v>
      </c>
      <c r="O15" s="323"/>
      <c r="P15" s="323"/>
      <c r="Q15" s="323"/>
      <c r="R15" s="324"/>
      <c r="T15"/>
      <c r="U15"/>
      <c r="X15"/>
      <c r="Y15"/>
      <c r="Z15"/>
      <c r="AA15"/>
      <c r="AB15"/>
      <c r="AC15" s="124">
        <f t="shared" si="2"/>
        <v>0</v>
      </c>
      <c r="AD15">
        <f t="shared" si="3"/>
        <v>0</v>
      </c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</row>
    <row r="16" spans="1:56" ht="15" customHeight="1" x14ac:dyDescent="0.2">
      <c r="A16" s="29">
        <f t="shared" ref="A16:A33" si="4">A15+1</f>
        <v>3</v>
      </c>
      <c r="B16" s="4"/>
      <c r="C16" s="395"/>
      <c r="D16" s="360"/>
      <c r="E16" s="35">
        <f t="shared" si="0"/>
        <v>0</v>
      </c>
      <c r="F16" s="243"/>
      <c r="G16" s="4"/>
      <c r="H16" s="4"/>
      <c r="I16" s="244"/>
      <c r="J16" s="227"/>
      <c r="K16" s="192"/>
      <c r="L16" s="79" t="str">
        <f t="shared" si="1"/>
        <v/>
      </c>
      <c r="M16"/>
      <c r="N16" s="314" t="s">
        <v>62</v>
      </c>
      <c r="O16" s="315"/>
      <c r="P16" s="315"/>
      <c r="Q16" s="315"/>
      <c r="R16" s="316"/>
      <c r="T16"/>
      <c r="U16"/>
      <c r="X16"/>
      <c r="Y16"/>
      <c r="Z16"/>
      <c r="AA16"/>
      <c r="AB16"/>
      <c r="AC16" s="124">
        <f t="shared" si="2"/>
        <v>0</v>
      </c>
      <c r="AD16">
        <f t="shared" si="3"/>
        <v>0</v>
      </c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</row>
    <row r="17" spans="1:56" ht="15" customHeight="1" x14ac:dyDescent="0.2">
      <c r="A17" s="29">
        <f t="shared" si="4"/>
        <v>4</v>
      </c>
      <c r="B17" s="4"/>
      <c r="C17" s="395"/>
      <c r="D17" s="360"/>
      <c r="E17" s="35">
        <f t="shared" si="0"/>
        <v>0</v>
      </c>
      <c r="F17" s="243"/>
      <c r="G17" s="4"/>
      <c r="H17" s="4"/>
      <c r="I17" s="244"/>
      <c r="J17" s="227"/>
      <c r="K17" s="192"/>
      <c r="L17" s="79" t="str">
        <f t="shared" si="1"/>
        <v/>
      </c>
      <c r="M17"/>
      <c r="N17" s="314" t="s">
        <v>63</v>
      </c>
      <c r="O17" s="315"/>
      <c r="P17" s="315"/>
      <c r="Q17" s="315"/>
      <c r="R17" s="316"/>
      <c r="T17"/>
      <c r="U17"/>
      <c r="X17"/>
      <c r="Y17"/>
      <c r="Z17"/>
      <c r="AA17"/>
      <c r="AB17"/>
      <c r="AC17" s="124">
        <f t="shared" si="2"/>
        <v>0</v>
      </c>
      <c r="AD17">
        <f t="shared" si="3"/>
        <v>0</v>
      </c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ht="15" customHeight="1" x14ac:dyDescent="0.2">
      <c r="A18" s="29">
        <f t="shared" si="4"/>
        <v>5</v>
      </c>
      <c r="B18" s="4"/>
      <c r="C18" s="395"/>
      <c r="D18" s="360"/>
      <c r="E18" s="35">
        <f t="shared" si="0"/>
        <v>0</v>
      </c>
      <c r="F18" s="243"/>
      <c r="G18" s="4"/>
      <c r="H18" s="4"/>
      <c r="I18" s="244"/>
      <c r="J18" s="227"/>
      <c r="K18" s="192"/>
      <c r="L18" s="79" t="str">
        <f t="shared" si="1"/>
        <v/>
      </c>
      <c r="M18"/>
      <c r="N18" s="314" t="s">
        <v>64</v>
      </c>
      <c r="O18" s="315"/>
      <c r="P18" s="315"/>
      <c r="Q18" s="315"/>
      <c r="R18" s="316"/>
      <c r="T18"/>
      <c r="U18"/>
      <c r="X18"/>
      <c r="Y18"/>
      <c r="Z18"/>
      <c r="AA18"/>
      <c r="AB18"/>
      <c r="AC18" s="124">
        <f t="shared" si="2"/>
        <v>0</v>
      </c>
      <c r="AD18">
        <f t="shared" si="3"/>
        <v>0</v>
      </c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6" ht="15" customHeight="1" x14ac:dyDescent="0.2">
      <c r="A19" s="29">
        <f t="shared" si="4"/>
        <v>6</v>
      </c>
      <c r="B19" s="4"/>
      <c r="C19" s="395"/>
      <c r="D19" s="360"/>
      <c r="E19" s="35">
        <f t="shared" si="0"/>
        <v>0</v>
      </c>
      <c r="F19" s="243"/>
      <c r="G19" s="4"/>
      <c r="H19" s="4"/>
      <c r="I19" s="244"/>
      <c r="J19" s="227"/>
      <c r="K19" s="192"/>
      <c r="L19" s="79" t="str">
        <f t="shared" si="1"/>
        <v/>
      </c>
      <c r="M19"/>
      <c r="N19" s="314" t="s">
        <v>65</v>
      </c>
      <c r="O19" s="315"/>
      <c r="P19" s="315"/>
      <c r="Q19" s="315"/>
      <c r="R19" s="316"/>
      <c r="T19"/>
      <c r="U19"/>
      <c r="X19"/>
      <c r="Y19"/>
      <c r="Z19"/>
      <c r="AA19"/>
      <c r="AB19"/>
      <c r="AC19" s="124">
        <f t="shared" si="2"/>
        <v>0</v>
      </c>
      <c r="AD19">
        <f t="shared" si="3"/>
        <v>0</v>
      </c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ht="15" customHeight="1" x14ac:dyDescent="0.2">
      <c r="A20" s="29">
        <f t="shared" si="4"/>
        <v>7</v>
      </c>
      <c r="B20" s="4"/>
      <c r="C20" s="395"/>
      <c r="D20" s="360"/>
      <c r="E20" s="35">
        <f t="shared" si="0"/>
        <v>0</v>
      </c>
      <c r="F20" s="243"/>
      <c r="G20" s="4"/>
      <c r="H20" s="4"/>
      <c r="I20" s="244"/>
      <c r="J20" s="227"/>
      <c r="K20" s="192"/>
      <c r="L20" s="79" t="str">
        <f t="shared" si="1"/>
        <v/>
      </c>
      <c r="M20"/>
      <c r="N20" s="314" t="s">
        <v>66</v>
      </c>
      <c r="O20" s="315"/>
      <c r="P20" s="315"/>
      <c r="Q20" s="315"/>
      <c r="R20" s="316"/>
      <c r="T20"/>
      <c r="U20"/>
      <c r="X20"/>
      <c r="Y20"/>
      <c r="Z20"/>
      <c r="AA20"/>
      <c r="AB20"/>
      <c r="AC20" s="124">
        <f t="shared" si="2"/>
        <v>0</v>
      </c>
      <c r="AD20">
        <f t="shared" si="3"/>
        <v>0</v>
      </c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56" ht="15" customHeight="1" x14ac:dyDescent="0.2">
      <c r="A21" s="29">
        <f t="shared" si="4"/>
        <v>8</v>
      </c>
      <c r="B21" s="4"/>
      <c r="C21" s="395"/>
      <c r="D21" s="360"/>
      <c r="E21" s="35">
        <f t="shared" si="0"/>
        <v>0</v>
      </c>
      <c r="F21" s="243"/>
      <c r="G21" s="4"/>
      <c r="H21" s="4"/>
      <c r="I21" s="244"/>
      <c r="J21" s="227"/>
      <c r="K21" s="192"/>
      <c r="L21" s="79" t="str">
        <f t="shared" si="1"/>
        <v/>
      </c>
      <c r="M21"/>
      <c r="N21" s="314" t="s">
        <v>67</v>
      </c>
      <c r="O21" s="315"/>
      <c r="P21" s="315"/>
      <c r="Q21" s="315"/>
      <c r="R21" s="316"/>
      <c r="T21"/>
      <c r="U21"/>
      <c r="X21"/>
      <c r="Y21"/>
      <c r="Z21"/>
      <c r="AA21"/>
      <c r="AB21"/>
      <c r="AC21" s="124">
        <f t="shared" si="2"/>
        <v>0</v>
      </c>
      <c r="AD21">
        <f t="shared" si="3"/>
        <v>0</v>
      </c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</row>
    <row r="22" spans="1:56" ht="15" customHeight="1" x14ac:dyDescent="0.2">
      <c r="A22" s="29">
        <f t="shared" si="4"/>
        <v>9</v>
      </c>
      <c r="B22" s="4"/>
      <c r="C22" s="395"/>
      <c r="D22" s="360"/>
      <c r="E22" s="35">
        <f t="shared" si="0"/>
        <v>0</v>
      </c>
      <c r="F22" s="243"/>
      <c r="G22" s="4"/>
      <c r="H22" s="4"/>
      <c r="I22" s="244"/>
      <c r="J22" s="227"/>
      <c r="K22" s="192"/>
      <c r="L22" s="79" t="str">
        <f t="shared" si="1"/>
        <v/>
      </c>
      <c r="M22"/>
      <c r="N22" s="314" t="s">
        <v>68</v>
      </c>
      <c r="O22" s="315"/>
      <c r="P22" s="315"/>
      <c r="Q22" s="315"/>
      <c r="R22" s="316"/>
      <c r="T22"/>
      <c r="U22"/>
      <c r="X22"/>
      <c r="Y22"/>
      <c r="Z22"/>
      <c r="AA22"/>
      <c r="AB22"/>
      <c r="AC22" s="124">
        <f t="shared" si="2"/>
        <v>0</v>
      </c>
      <c r="AD22">
        <f t="shared" si="3"/>
        <v>0</v>
      </c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</row>
    <row r="23" spans="1:56" ht="15" customHeight="1" x14ac:dyDescent="0.2">
      <c r="A23" s="29">
        <f t="shared" si="4"/>
        <v>10</v>
      </c>
      <c r="B23" s="4"/>
      <c r="C23" s="395"/>
      <c r="D23" s="360"/>
      <c r="E23" s="35">
        <f t="shared" si="0"/>
        <v>0</v>
      </c>
      <c r="F23" s="243"/>
      <c r="G23" s="4"/>
      <c r="H23" s="4"/>
      <c r="I23" s="244"/>
      <c r="J23" s="227"/>
      <c r="K23" s="192"/>
      <c r="L23" s="79" t="str">
        <f t="shared" si="1"/>
        <v/>
      </c>
      <c r="M23"/>
      <c r="N23" s="317" t="s">
        <v>69</v>
      </c>
      <c r="O23" s="318"/>
      <c r="P23" s="318"/>
      <c r="Q23" s="318"/>
      <c r="R23" s="319"/>
      <c r="T23"/>
      <c r="U23"/>
      <c r="X23"/>
      <c r="Y23"/>
      <c r="Z23"/>
      <c r="AA23"/>
      <c r="AB23"/>
      <c r="AC23" s="124">
        <f t="shared" si="2"/>
        <v>0</v>
      </c>
      <c r="AD23">
        <f t="shared" si="3"/>
        <v>0</v>
      </c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</row>
    <row r="24" spans="1:56" ht="15" customHeight="1" x14ac:dyDescent="0.2">
      <c r="A24" s="29">
        <f t="shared" si="4"/>
        <v>11</v>
      </c>
      <c r="B24" s="4"/>
      <c r="C24" s="395"/>
      <c r="D24" s="360"/>
      <c r="E24" s="35">
        <f t="shared" si="0"/>
        <v>0</v>
      </c>
      <c r="F24" s="243"/>
      <c r="G24" s="4"/>
      <c r="H24" s="4"/>
      <c r="I24" s="244"/>
      <c r="J24" s="227"/>
      <c r="K24" s="192"/>
      <c r="L24" s="79" t="str">
        <f t="shared" si="1"/>
        <v/>
      </c>
      <c r="M24"/>
      <c r="N24" s="9" t="s">
        <v>71</v>
      </c>
      <c r="O24" s="9"/>
      <c r="P24" s="9"/>
      <c r="Q24" s="9"/>
      <c r="T24"/>
      <c r="U24"/>
      <c r="X24"/>
      <c r="Y24"/>
      <c r="Z24"/>
      <c r="AA24"/>
      <c r="AB24"/>
      <c r="AC24" s="124">
        <f t="shared" si="2"/>
        <v>0</v>
      </c>
      <c r="AD24">
        <f t="shared" si="3"/>
        <v>0</v>
      </c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</row>
    <row r="25" spans="1:56" ht="15" customHeight="1" x14ac:dyDescent="0.2">
      <c r="A25" s="29">
        <f t="shared" si="4"/>
        <v>12</v>
      </c>
      <c r="B25" s="4"/>
      <c r="C25" s="395"/>
      <c r="D25" s="360"/>
      <c r="E25" s="35">
        <f t="shared" si="0"/>
        <v>0</v>
      </c>
      <c r="F25" s="243"/>
      <c r="G25" s="4"/>
      <c r="H25" s="4"/>
      <c r="I25" s="244"/>
      <c r="J25" s="227"/>
      <c r="K25" s="192"/>
      <c r="L25" s="79" t="str">
        <f t="shared" si="1"/>
        <v/>
      </c>
      <c r="M25"/>
      <c r="N25"/>
      <c r="O25"/>
      <c r="P25"/>
      <c r="Q25"/>
      <c r="R25"/>
      <c r="T25"/>
      <c r="U25"/>
      <c r="X25"/>
      <c r="Y25"/>
      <c r="Z25"/>
      <c r="AA25"/>
      <c r="AB25"/>
      <c r="AC25" s="124">
        <f t="shared" si="2"/>
        <v>0</v>
      </c>
      <c r="AD25">
        <f t="shared" si="3"/>
        <v>0</v>
      </c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</row>
    <row r="26" spans="1:56" ht="15" customHeight="1" x14ac:dyDescent="0.2">
      <c r="A26" s="29">
        <f t="shared" si="4"/>
        <v>13</v>
      </c>
      <c r="B26" s="4"/>
      <c r="C26" s="395"/>
      <c r="D26" s="360"/>
      <c r="E26" s="35">
        <f t="shared" si="0"/>
        <v>0</v>
      </c>
      <c r="F26" s="243"/>
      <c r="G26" s="4"/>
      <c r="H26" s="4"/>
      <c r="I26" s="244"/>
      <c r="J26" s="227"/>
      <c r="K26" s="192"/>
      <c r="L26" s="79" t="str">
        <f t="shared" si="1"/>
        <v/>
      </c>
      <c r="M26"/>
      <c r="N26"/>
      <c r="O26"/>
      <c r="P26"/>
      <c r="Q26"/>
      <c r="R26"/>
      <c r="S26"/>
      <c r="T26"/>
      <c r="U26"/>
      <c r="X26"/>
      <c r="Y26"/>
      <c r="Z26"/>
      <c r="AA26"/>
      <c r="AB26"/>
      <c r="AC26" s="124">
        <f t="shared" si="2"/>
        <v>0</v>
      </c>
      <c r="AD26">
        <f t="shared" si="3"/>
        <v>0</v>
      </c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</row>
    <row r="27" spans="1:56" ht="15" customHeight="1" x14ac:dyDescent="0.2">
      <c r="A27" s="29">
        <f t="shared" si="4"/>
        <v>14</v>
      </c>
      <c r="B27" s="4"/>
      <c r="C27" s="395"/>
      <c r="D27" s="360"/>
      <c r="E27" s="35">
        <f t="shared" si="0"/>
        <v>0</v>
      </c>
      <c r="F27" s="243"/>
      <c r="G27" s="4"/>
      <c r="H27" s="4"/>
      <c r="I27" s="244"/>
      <c r="J27" s="227"/>
      <c r="K27" s="192"/>
      <c r="L27" s="79" t="str">
        <f t="shared" si="1"/>
        <v/>
      </c>
      <c r="M27"/>
      <c r="N27"/>
      <c r="O27"/>
      <c r="P27"/>
      <c r="Q27"/>
      <c r="R27"/>
      <c r="S27"/>
      <c r="T27"/>
      <c r="U27"/>
      <c r="X27"/>
      <c r="Y27"/>
      <c r="Z27"/>
      <c r="AA27"/>
      <c r="AB27"/>
      <c r="AC27" s="124">
        <f t="shared" si="2"/>
        <v>0</v>
      </c>
      <c r="AD27">
        <f t="shared" si="3"/>
        <v>0</v>
      </c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</row>
    <row r="28" spans="1:56" ht="15" customHeight="1" x14ac:dyDescent="0.2">
      <c r="A28" s="29">
        <f t="shared" si="4"/>
        <v>15</v>
      </c>
      <c r="B28" s="4"/>
      <c r="C28" s="395"/>
      <c r="D28" s="360"/>
      <c r="E28" s="35">
        <f t="shared" si="0"/>
        <v>0</v>
      </c>
      <c r="F28" s="243"/>
      <c r="G28" s="4"/>
      <c r="H28" s="4"/>
      <c r="I28" s="244"/>
      <c r="J28" s="227"/>
      <c r="K28" s="192"/>
      <c r="L28" s="79" t="str">
        <f t="shared" si="1"/>
        <v/>
      </c>
      <c r="M28"/>
      <c r="N28"/>
      <c r="O28"/>
      <c r="P28"/>
      <c r="Q28"/>
      <c r="R28"/>
      <c r="S28"/>
      <c r="T28"/>
      <c r="U28"/>
      <c r="X28"/>
      <c r="Y28"/>
      <c r="Z28"/>
      <c r="AA28"/>
      <c r="AB28"/>
      <c r="AC28" s="124">
        <f t="shared" si="2"/>
        <v>0</v>
      </c>
      <c r="AD28">
        <f t="shared" si="3"/>
        <v>0</v>
      </c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</row>
    <row r="29" spans="1:56" ht="15" customHeight="1" x14ac:dyDescent="0.2">
      <c r="A29" s="29">
        <f t="shared" si="4"/>
        <v>16</v>
      </c>
      <c r="B29" s="4"/>
      <c r="C29" s="395"/>
      <c r="D29" s="360"/>
      <c r="E29" s="35">
        <f t="shared" si="0"/>
        <v>0</v>
      </c>
      <c r="F29" s="243"/>
      <c r="G29" s="4"/>
      <c r="H29" s="4"/>
      <c r="I29" s="244"/>
      <c r="J29" s="227"/>
      <c r="K29" s="192"/>
      <c r="L29" s="79" t="str">
        <f t="shared" si="1"/>
        <v/>
      </c>
      <c r="M29"/>
      <c r="N29"/>
      <c r="O29"/>
      <c r="P29"/>
      <c r="Q29"/>
      <c r="R29"/>
      <c r="S29"/>
      <c r="T29"/>
      <c r="U29"/>
      <c r="X29"/>
      <c r="Y29"/>
      <c r="Z29"/>
      <c r="AA29"/>
      <c r="AB29"/>
      <c r="AC29" s="124">
        <f t="shared" si="2"/>
        <v>0</v>
      </c>
      <c r="AD29">
        <f t="shared" si="3"/>
        <v>0</v>
      </c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</row>
    <row r="30" spans="1:56" ht="15" customHeight="1" x14ac:dyDescent="0.2">
      <c r="A30" s="29">
        <f t="shared" si="4"/>
        <v>17</v>
      </c>
      <c r="B30" s="4"/>
      <c r="C30" s="395"/>
      <c r="D30" s="360"/>
      <c r="E30" s="35">
        <f t="shared" si="0"/>
        <v>0</v>
      </c>
      <c r="F30" s="243"/>
      <c r="G30" s="4"/>
      <c r="H30" s="4"/>
      <c r="I30" s="244"/>
      <c r="J30" s="227"/>
      <c r="K30" s="192"/>
      <c r="L30" s="79" t="str">
        <f t="shared" si="1"/>
        <v/>
      </c>
      <c r="M30"/>
      <c r="N30"/>
      <c r="O30"/>
      <c r="P30"/>
      <c r="Q30"/>
      <c r="R30"/>
      <c r="S30"/>
      <c r="T30"/>
      <c r="U30"/>
      <c r="X30"/>
      <c r="Y30"/>
      <c r="Z30"/>
      <c r="AA30"/>
      <c r="AB30"/>
      <c r="AC30" s="124">
        <f t="shared" si="2"/>
        <v>0</v>
      </c>
      <c r="AD30">
        <f t="shared" si="3"/>
        <v>0</v>
      </c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</row>
    <row r="31" spans="1:56" ht="15" customHeight="1" x14ac:dyDescent="0.2">
      <c r="A31" s="29">
        <f t="shared" si="4"/>
        <v>18</v>
      </c>
      <c r="B31" s="4"/>
      <c r="C31" s="395"/>
      <c r="D31" s="360"/>
      <c r="E31" s="35">
        <f t="shared" si="0"/>
        <v>0</v>
      </c>
      <c r="F31" s="243"/>
      <c r="G31" s="4"/>
      <c r="H31" s="4"/>
      <c r="I31" s="244"/>
      <c r="J31" s="227"/>
      <c r="K31" s="192"/>
      <c r="L31" s="79" t="str">
        <f t="shared" si="1"/>
        <v/>
      </c>
      <c r="M31"/>
      <c r="N31"/>
      <c r="O31"/>
      <c r="P31"/>
      <c r="Q31"/>
      <c r="R31"/>
      <c r="S31"/>
      <c r="T31"/>
      <c r="U31"/>
      <c r="X31"/>
      <c r="Y31"/>
      <c r="Z31"/>
      <c r="AA31"/>
      <c r="AB31"/>
      <c r="AC31" s="124">
        <f t="shared" si="2"/>
        <v>0</v>
      </c>
      <c r="AD31">
        <f t="shared" si="3"/>
        <v>0</v>
      </c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</row>
    <row r="32" spans="1:56" ht="15" customHeight="1" x14ac:dyDescent="0.2">
      <c r="A32" s="29">
        <f t="shared" si="4"/>
        <v>19</v>
      </c>
      <c r="B32" s="4"/>
      <c r="C32" s="395"/>
      <c r="D32" s="360"/>
      <c r="E32" s="35">
        <f t="shared" si="0"/>
        <v>0</v>
      </c>
      <c r="F32" s="243"/>
      <c r="G32" s="4"/>
      <c r="H32" s="4"/>
      <c r="I32" s="244"/>
      <c r="J32" s="227"/>
      <c r="K32" s="192"/>
      <c r="L32" s="79" t="str">
        <f t="shared" si="1"/>
        <v/>
      </c>
      <c r="M32"/>
      <c r="N32"/>
      <c r="O32"/>
      <c r="P32"/>
      <c r="Q32"/>
      <c r="R32"/>
      <c r="S32"/>
      <c r="T32"/>
      <c r="U32"/>
      <c r="X32"/>
      <c r="Y32"/>
      <c r="Z32"/>
      <c r="AA32"/>
      <c r="AB32"/>
      <c r="AC32" s="124">
        <f t="shared" si="2"/>
        <v>0</v>
      </c>
      <c r="AD32">
        <f t="shared" si="3"/>
        <v>0</v>
      </c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</row>
    <row r="33" spans="1:56" ht="15" customHeight="1" x14ac:dyDescent="0.2">
      <c r="A33" s="30">
        <f t="shared" si="4"/>
        <v>20</v>
      </c>
      <c r="B33" s="6"/>
      <c r="C33" s="395"/>
      <c r="D33" s="361"/>
      <c r="E33" s="35">
        <f t="shared" si="0"/>
        <v>0</v>
      </c>
      <c r="F33" s="245"/>
      <c r="G33" s="6"/>
      <c r="H33" s="6"/>
      <c r="I33" s="246"/>
      <c r="J33" s="228"/>
      <c r="K33" s="193"/>
      <c r="L33" s="80" t="str">
        <f t="shared" si="1"/>
        <v/>
      </c>
      <c r="M33"/>
      <c r="N33"/>
      <c r="O33"/>
      <c r="P33"/>
      <c r="Q33"/>
      <c r="R33"/>
      <c r="S33"/>
      <c r="T33"/>
      <c r="U33"/>
      <c r="X33"/>
      <c r="Y33"/>
      <c r="Z33"/>
      <c r="AA33"/>
      <c r="AB33"/>
      <c r="AC33" s="124">
        <f t="shared" si="2"/>
        <v>0</v>
      </c>
      <c r="AD33">
        <f t="shared" si="3"/>
        <v>0</v>
      </c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</row>
    <row r="34" spans="1:56" x14ac:dyDescent="0.2">
      <c r="K34" s="134" t="s">
        <v>33</v>
      </c>
      <c r="L34" s="80">
        <f>COUNT(L14:L33)</f>
        <v>0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</row>
    <row r="35" spans="1:56" x14ac:dyDescent="0.2"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</row>
    <row r="36" spans="1:56" x14ac:dyDescent="0.2">
      <c r="C36" s="367" t="s">
        <v>27</v>
      </c>
      <c r="D36" s="81" t="s">
        <v>40</v>
      </c>
      <c r="E36" s="36">
        <f>SUM(F36:J36)</f>
        <v>0</v>
      </c>
      <c r="F36" s="37">
        <f>COUNT(M54:M73)</f>
        <v>0</v>
      </c>
      <c r="G36" s="38">
        <f>COUNT(N54:N73)</f>
        <v>0</v>
      </c>
      <c r="H36" s="38">
        <f>COUNT(O54:O73)</f>
        <v>0</v>
      </c>
      <c r="I36" s="38">
        <f>COUNT(P54:P73)</f>
        <v>0</v>
      </c>
      <c r="J36" s="38">
        <f>COUNT(Q54:Q73)</f>
        <v>0</v>
      </c>
      <c r="K36"/>
      <c r="L36"/>
      <c r="M36"/>
      <c r="N36"/>
      <c r="O36"/>
      <c r="P36"/>
      <c r="Q36"/>
      <c r="R36"/>
      <c r="S36"/>
      <c r="T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</row>
    <row r="37" spans="1:56" x14ac:dyDescent="0.2">
      <c r="C37" s="368"/>
      <c r="D37" s="82" t="s">
        <v>37</v>
      </c>
      <c r="E37" s="36">
        <f>SUM(F37:J37)</f>
        <v>0</v>
      </c>
      <c r="F37" s="37">
        <f>SUMIF($K$54:$K$73,1,F$54:F$73)</f>
        <v>0</v>
      </c>
      <c r="G37" s="38">
        <f>SUMIF($K$54:$K$73,1,G$54:G$73)</f>
        <v>0</v>
      </c>
      <c r="H37" s="38">
        <f>SUMIF($K$54:$K$73,1,H$54:H$73)</f>
        <v>0</v>
      </c>
      <c r="I37" s="38">
        <f>SUMIF($K$54:$K$73,1,I$54:I$73)</f>
        <v>0</v>
      </c>
      <c r="J37" s="38">
        <f>SUMIF($K$54:$K$73,1,J$54:J$73)</f>
        <v>0</v>
      </c>
      <c r="K37"/>
      <c r="L37"/>
      <c r="M37"/>
      <c r="N37"/>
      <c r="O37"/>
      <c r="P37"/>
      <c r="Q37"/>
      <c r="R37"/>
      <c r="S37"/>
      <c r="T37"/>
    </row>
    <row r="38" spans="1:56" x14ac:dyDescent="0.2">
      <c r="C38" s="367" t="s">
        <v>28</v>
      </c>
      <c r="D38" s="83" t="s">
        <v>40</v>
      </c>
      <c r="E38" s="39">
        <f>SUM(F38:J38)</f>
        <v>0</v>
      </c>
      <c r="F38" s="40">
        <f>COUNT(S54:S73)</f>
        <v>0</v>
      </c>
      <c r="G38" s="41">
        <f>COUNT(T54:T73)</f>
        <v>0</v>
      </c>
      <c r="H38" s="41">
        <f>COUNT(U54:U73)</f>
        <v>0</v>
      </c>
      <c r="I38" s="41">
        <f>COUNT(V54:V73)</f>
        <v>0</v>
      </c>
      <c r="J38" s="41">
        <f>COUNT(W54:W73)</f>
        <v>0</v>
      </c>
      <c r="K38"/>
      <c r="L38"/>
      <c r="M38"/>
      <c r="N38"/>
      <c r="O38"/>
      <c r="P38"/>
      <c r="Q38"/>
      <c r="R38"/>
      <c r="S38"/>
      <c r="T38"/>
    </row>
    <row r="39" spans="1:56" x14ac:dyDescent="0.2">
      <c r="C39" s="368"/>
      <c r="D39" s="82" t="s">
        <v>37</v>
      </c>
      <c r="E39" s="39">
        <f>SUM(F39:J39)</f>
        <v>0</v>
      </c>
      <c r="F39" s="40">
        <f>SUMIF($K$54:$K$73,2,F$54:F$73)</f>
        <v>0</v>
      </c>
      <c r="G39" s="41">
        <f>SUMIF($K$54:$K$73,2,G$54:G$73)</f>
        <v>0</v>
      </c>
      <c r="H39" s="41">
        <f>SUMIF($K$54:$K$73,2,H$54:H$73)</f>
        <v>0</v>
      </c>
      <c r="I39" s="41">
        <f>SUMIF($K$54:$K$73,2,I$54:I$73)</f>
        <v>0</v>
      </c>
      <c r="J39" s="41">
        <f>SUMIF($K$54:$K$73,2,J$54:J$73)</f>
        <v>0</v>
      </c>
      <c r="K39"/>
      <c r="L39"/>
      <c r="M39"/>
      <c r="N39"/>
      <c r="O39"/>
      <c r="P39"/>
      <c r="Q39"/>
      <c r="R39"/>
      <c r="S39"/>
      <c r="T39"/>
    </row>
    <row r="40" spans="1:56" x14ac:dyDescent="0.2"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</row>
    <row r="41" spans="1:56" x14ac:dyDescent="0.2">
      <c r="D41" s="126" t="s">
        <v>46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1:56" x14ac:dyDescent="0.2">
      <c r="B42" s="114" t="s">
        <v>45</v>
      </c>
      <c r="C42" s="114" t="s">
        <v>3</v>
      </c>
      <c r="D42" s="114" t="s">
        <v>44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</row>
    <row r="43" spans="1:56" x14ac:dyDescent="0.2">
      <c r="B43" s="34">
        <v>1</v>
      </c>
      <c r="C43" s="34">
        <f>COUNTIF(C$14:C$33,$B43)</f>
        <v>0</v>
      </c>
      <c r="D43" s="34">
        <f>COUNTIF(D$14:D$33,$B43)</f>
        <v>0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1:56" x14ac:dyDescent="0.2">
      <c r="B44" s="34">
        <v>2</v>
      </c>
      <c r="C44" s="34">
        <f t="shared" ref="C44:D49" si="5">COUNTIF(C$14:C$33,$B44)</f>
        <v>0</v>
      </c>
      <c r="D44" s="34">
        <f t="shared" si="5"/>
        <v>0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</row>
    <row r="45" spans="1:56" x14ac:dyDescent="0.2">
      <c r="B45" s="34">
        <v>3</v>
      </c>
      <c r="C45" s="34">
        <f t="shared" si="5"/>
        <v>0</v>
      </c>
      <c r="D45" s="34">
        <f t="shared" si="5"/>
        <v>0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</row>
    <row r="46" spans="1:56" x14ac:dyDescent="0.2">
      <c r="B46" s="34">
        <v>4</v>
      </c>
      <c r="C46" s="34">
        <f t="shared" si="5"/>
        <v>0</v>
      </c>
      <c r="D46" s="115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</row>
    <row r="47" spans="1:56" x14ac:dyDescent="0.2">
      <c r="B47" s="34">
        <v>5</v>
      </c>
      <c r="C47" s="34">
        <f t="shared" si="5"/>
        <v>0</v>
      </c>
      <c r="D47" s="116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</row>
    <row r="48" spans="1:56" x14ac:dyDescent="0.2">
      <c r="B48" s="34">
        <v>6</v>
      </c>
      <c r="C48" s="34">
        <f t="shared" si="5"/>
        <v>0</v>
      </c>
      <c r="D48" s="116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1:53" x14ac:dyDescent="0.2">
      <c r="B49" s="34">
        <v>7</v>
      </c>
      <c r="C49" s="34">
        <f t="shared" si="5"/>
        <v>0</v>
      </c>
      <c r="D49" s="116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</row>
    <row r="50" spans="1:53" x14ac:dyDescent="0.2">
      <c r="B50" s="9" t="s">
        <v>51</v>
      </c>
      <c r="C50" s="9">
        <f>SUM(C43:C49)</f>
        <v>0</v>
      </c>
      <c r="D50" s="9">
        <f>SUM(D43:D49)</f>
        <v>0</v>
      </c>
      <c r="AB50"/>
      <c r="AC50"/>
      <c r="AD50"/>
      <c r="AE50"/>
      <c r="AF50"/>
      <c r="AG50"/>
      <c r="AH50"/>
      <c r="AI50"/>
      <c r="AJ50"/>
      <c r="AK50"/>
      <c r="AR50"/>
      <c r="AS50"/>
      <c r="AT50"/>
      <c r="AU50"/>
      <c r="AV50"/>
      <c r="AW50"/>
      <c r="AX50"/>
      <c r="AY50"/>
      <c r="AZ50"/>
      <c r="BA50"/>
    </row>
    <row r="51" spans="1:53" x14ac:dyDescent="0.2">
      <c r="M51" s="273" t="s">
        <v>41</v>
      </c>
      <c r="N51" s="272"/>
      <c r="O51" s="272"/>
      <c r="P51" s="272"/>
      <c r="Q51" s="272"/>
      <c r="R51"/>
      <c r="S51" s="273" t="s">
        <v>42</v>
      </c>
      <c r="T51" s="272"/>
      <c r="U51" s="272"/>
      <c r="V51" s="272"/>
      <c r="W51" s="272"/>
      <c r="X51"/>
      <c r="Y51"/>
      <c r="Z51"/>
      <c r="AA51"/>
      <c r="AB51"/>
      <c r="AC51"/>
      <c r="AD51"/>
      <c r="AE51"/>
      <c r="AF51"/>
      <c r="AG51"/>
    </row>
    <row r="52" spans="1:53" ht="19.2" x14ac:dyDescent="0.2">
      <c r="A52" s="8"/>
      <c r="B52" s="42" t="str">
        <f>IF(F37="***","どちらかのみ入力 ↑","")</f>
        <v/>
      </c>
      <c r="C52" s="8"/>
      <c r="D52" s="8"/>
      <c r="E52" s="212"/>
      <c r="F52" s="213" t="s">
        <v>60</v>
      </c>
      <c r="G52" s="199"/>
      <c r="H52" s="199"/>
      <c r="I52" s="199"/>
      <c r="J52" s="200"/>
      <c r="K52" s="43" t="s">
        <v>23</v>
      </c>
      <c r="L52"/>
      <c r="M52" s="213" t="s">
        <v>60</v>
      </c>
      <c r="N52" s="199"/>
      <c r="O52" s="199"/>
      <c r="P52" s="199"/>
      <c r="Q52" s="200"/>
      <c r="R52"/>
      <c r="S52" s="213" t="s">
        <v>60</v>
      </c>
      <c r="T52" s="199"/>
      <c r="U52" s="199"/>
      <c r="V52" s="199"/>
      <c r="W52" s="200"/>
      <c r="X52"/>
      <c r="Y52"/>
      <c r="Z52"/>
      <c r="AA52"/>
      <c r="AB52"/>
      <c r="AC52"/>
      <c r="AD52"/>
      <c r="AE52"/>
      <c r="AF52"/>
      <c r="AG52"/>
    </row>
    <row r="53" spans="1:53" ht="26.4" x14ac:dyDescent="0.2">
      <c r="A53" s="44" t="s">
        <v>17</v>
      </c>
      <c r="B53" s="45" t="s">
        <v>18</v>
      </c>
      <c r="C53" s="46" t="s">
        <v>3</v>
      </c>
      <c r="D53" s="47" t="s">
        <v>13</v>
      </c>
      <c r="E53" s="214" t="s">
        <v>19</v>
      </c>
      <c r="F53" s="215" t="s">
        <v>0</v>
      </c>
      <c r="G53" s="216" t="s">
        <v>25</v>
      </c>
      <c r="H53" s="216" t="s">
        <v>1</v>
      </c>
      <c r="I53" s="217" t="s">
        <v>2</v>
      </c>
      <c r="J53" s="221" t="s">
        <v>59</v>
      </c>
      <c r="K53" s="48" t="s">
        <v>24</v>
      </c>
      <c r="L53"/>
      <c r="M53" s="215" t="s">
        <v>0</v>
      </c>
      <c r="N53" s="216" t="s">
        <v>25</v>
      </c>
      <c r="O53" s="216" t="s">
        <v>1</v>
      </c>
      <c r="P53" s="217" t="s">
        <v>2</v>
      </c>
      <c r="Q53" s="221" t="s">
        <v>59</v>
      </c>
      <c r="R53"/>
      <c r="S53" s="223" t="s">
        <v>0</v>
      </c>
      <c r="T53" s="224" t="s">
        <v>25</v>
      </c>
      <c r="U53" s="224" t="s">
        <v>1</v>
      </c>
      <c r="V53" s="225" t="s">
        <v>2</v>
      </c>
      <c r="W53" s="221" t="s">
        <v>59</v>
      </c>
      <c r="X53"/>
      <c r="Y53"/>
      <c r="Z53"/>
      <c r="AA53"/>
      <c r="AB53"/>
      <c r="AC53"/>
      <c r="AD53"/>
      <c r="AE53"/>
      <c r="AF53"/>
      <c r="AG53"/>
    </row>
    <row r="54" spans="1:53" x14ac:dyDescent="0.2">
      <c r="A54" s="49">
        <v>1</v>
      </c>
      <c r="B54" s="50" t="str">
        <f>IF(B14="","",B14)</f>
        <v/>
      </c>
      <c r="C54" s="50"/>
      <c r="D54" s="51"/>
      <c r="E54" s="207">
        <f t="shared" ref="E54:E73" si="6">SUM(F54:J54)</f>
        <v>0</v>
      </c>
      <c r="F54" s="209" t="str">
        <f t="shared" ref="F54:J54" si="7">IF(VALUE(F14)=0,"",ROUND(F14/$G$6,2))</f>
        <v/>
      </c>
      <c r="G54" s="50" t="str">
        <f t="shared" si="7"/>
        <v/>
      </c>
      <c r="H54" s="50" t="str">
        <f t="shared" si="7"/>
        <v/>
      </c>
      <c r="I54" s="51" t="str">
        <f t="shared" si="7"/>
        <v/>
      </c>
      <c r="J54" s="117" t="str">
        <f t="shared" si="7"/>
        <v/>
      </c>
      <c r="K54" s="52">
        <f t="shared" ref="K54:K73" si="8">IF(COUNT(F54:J54)=1,1,2)</f>
        <v>2</v>
      </c>
      <c r="L54"/>
      <c r="M54" s="113" t="str">
        <f t="shared" ref="M54:M73" si="9">IF(F54="","",IF($K54=1,F54,""))</f>
        <v/>
      </c>
      <c r="N54" s="102" t="str">
        <f t="shared" ref="N54:N73" si="10">IF(G54="","",IF($K54=1,G54,""))</f>
        <v/>
      </c>
      <c r="O54" s="95" t="str">
        <f t="shared" ref="O54:O73" si="11">IF(H54="","",IF($K54=1,H54,""))</f>
        <v/>
      </c>
      <c r="P54" s="96" t="str">
        <f t="shared" ref="P54:P73" si="12">IF(I54="","",IF($K54=1,I54,""))</f>
        <v/>
      </c>
      <c r="Q54" s="226" t="str">
        <f t="shared" ref="Q54:Q73" si="13">IF(J54="","",IF($K54=1,J54,""))</f>
        <v/>
      </c>
      <c r="R54"/>
      <c r="S54" s="222" t="str">
        <f t="shared" ref="S54:S73" si="14">IF(F54="","",IF($K54=2,F54,""))</f>
        <v/>
      </c>
      <c r="T54" s="102" t="str">
        <f t="shared" ref="T54:T73" si="15">IF(G54="","",IF($K54=2,G54,""))</f>
        <v/>
      </c>
      <c r="U54" s="95" t="str">
        <f t="shared" ref="U54:U73" si="16">IF(H54="","",IF($K54=2,H54,""))</f>
        <v/>
      </c>
      <c r="V54" s="96" t="str">
        <f t="shared" ref="V54:V73" si="17">IF(I54="","",IF($K54=2,I54,""))</f>
        <v/>
      </c>
      <c r="W54" s="113" t="str">
        <f t="shared" ref="W54:W73" si="18">IF(J54="","",IF($K54=2,J54,""))</f>
        <v/>
      </c>
      <c r="X54"/>
      <c r="Y54"/>
      <c r="Z54"/>
      <c r="AA54"/>
      <c r="AB54"/>
      <c r="AC54"/>
      <c r="AD54"/>
      <c r="AE54"/>
      <c r="AF54"/>
      <c r="AG54"/>
    </row>
    <row r="55" spans="1:53" x14ac:dyDescent="0.2">
      <c r="A55" s="53">
        <f>A54+1</f>
        <v>2</v>
      </c>
      <c r="B55" s="54" t="str">
        <f t="shared" ref="B55:B73" si="19">IF(B15="","",B15)</f>
        <v/>
      </c>
      <c r="C55" s="54"/>
      <c r="D55" s="55"/>
      <c r="E55" s="208">
        <f t="shared" si="6"/>
        <v>0</v>
      </c>
      <c r="F55" s="210" t="str">
        <f t="shared" ref="F55:J55" si="20">IF(VALUE(F15)=0,"",ROUND(F15/$G$6,2))</f>
        <v/>
      </c>
      <c r="G55" s="54" t="str">
        <f t="shared" si="20"/>
        <v/>
      </c>
      <c r="H55" s="54" t="str">
        <f t="shared" si="20"/>
        <v/>
      </c>
      <c r="I55" s="55" t="str">
        <f t="shared" si="20"/>
        <v/>
      </c>
      <c r="J55" s="118" t="str">
        <f t="shared" si="20"/>
        <v/>
      </c>
      <c r="K55" s="56">
        <f t="shared" si="8"/>
        <v>2</v>
      </c>
      <c r="L55"/>
      <c r="M55" s="103" t="str">
        <f t="shared" si="9"/>
        <v/>
      </c>
      <c r="N55" s="104" t="str">
        <f t="shared" si="10"/>
        <v/>
      </c>
      <c r="O55" s="105" t="str">
        <f t="shared" si="11"/>
        <v/>
      </c>
      <c r="P55" s="106" t="str">
        <f t="shared" si="12"/>
        <v/>
      </c>
      <c r="Q55" s="107" t="str">
        <f t="shared" si="13"/>
        <v/>
      </c>
      <c r="R55"/>
      <c r="S55" s="103" t="str">
        <f t="shared" si="14"/>
        <v/>
      </c>
      <c r="T55" s="104" t="str">
        <f t="shared" si="15"/>
        <v/>
      </c>
      <c r="U55" s="105" t="str">
        <f t="shared" si="16"/>
        <v/>
      </c>
      <c r="V55" s="106" t="str">
        <f t="shared" si="17"/>
        <v/>
      </c>
      <c r="W55" s="103" t="str">
        <f t="shared" si="18"/>
        <v/>
      </c>
      <c r="X55"/>
      <c r="Y55"/>
      <c r="Z55"/>
      <c r="AA55"/>
      <c r="AB55"/>
      <c r="AC55"/>
      <c r="AD55"/>
      <c r="AE55"/>
      <c r="AF55"/>
      <c r="AG55"/>
    </row>
    <row r="56" spans="1:53" x14ac:dyDescent="0.2">
      <c r="A56" s="53">
        <f t="shared" ref="A56:A73" si="21">A55+1</f>
        <v>3</v>
      </c>
      <c r="B56" s="54" t="str">
        <f t="shared" si="19"/>
        <v/>
      </c>
      <c r="C56" s="54"/>
      <c r="D56" s="55"/>
      <c r="E56" s="208">
        <f t="shared" si="6"/>
        <v>0</v>
      </c>
      <c r="F56" s="210" t="str">
        <f t="shared" ref="F56:J56" si="22">IF(VALUE(F16)=0,"",ROUND(F16/$G$6,2))</f>
        <v/>
      </c>
      <c r="G56" s="54" t="str">
        <f t="shared" si="22"/>
        <v/>
      </c>
      <c r="H56" s="54" t="str">
        <f t="shared" si="22"/>
        <v/>
      </c>
      <c r="I56" s="55" t="str">
        <f t="shared" si="22"/>
        <v/>
      </c>
      <c r="J56" s="118" t="str">
        <f t="shared" si="22"/>
        <v/>
      </c>
      <c r="K56" s="56">
        <f t="shared" si="8"/>
        <v>2</v>
      </c>
      <c r="L56"/>
      <c r="M56" s="103" t="str">
        <f t="shared" si="9"/>
        <v/>
      </c>
      <c r="N56" s="104" t="str">
        <f t="shared" si="10"/>
        <v/>
      </c>
      <c r="O56" s="105" t="str">
        <f t="shared" si="11"/>
        <v/>
      </c>
      <c r="P56" s="106" t="str">
        <f t="shared" si="12"/>
        <v/>
      </c>
      <c r="Q56" s="107" t="str">
        <f t="shared" si="13"/>
        <v/>
      </c>
      <c r="R56"/>
      <c r="S56" s="103" t="str">
        <f t="shared" si="14"/>
        <v/>
      </c>
      <c r="T56" s="104" t="str">
        <f t="shared" si="15"/>
        <v/>
      </c>
      <c r="U56" s="105" t="str">
        <f t="shared" si="16"/>
        <v/>
      </c>
      <c r="V56" s="106" t="str">
        <f t="shared" si="17"/>
        <v/>
      </c>
      <c r="W56" s="103" t="str">
        <f t="shared" si="18"/>
        <v/>
      </c>
      <c r="X56"/>
      <c r="Y56"/>
      <c r="Z56"/>
      <c r="AA56"/>
      <c r="AB56"/>
      <c r="AC56"/>
      <c r="AD56"/>
      <c r="AE56"/>
      <c r="AF56"/>
      <c r="AG56"/>
    </row>
    <row r="57" spans="1:53" x14ac:dyDescent="0.2">
      <c r="A57" s="53">
        <f t="shared" si="21"/>
        <v>4</v>
      </c>
      <c r="B57" s="54" t="str">
        <f t="shared" si="19"/>
        <v/>
      </c>
      <c r="C57" s="54"/>
      <c r="D57" s="55"/>
      <c r="E57" s="208">
        <f t="shared" si="6"/>
        <v>0</v>
      </c>
      <c r="F57" s="210" t="str">
        <f t="shared" ref="F57:J57" si="23">IF(VALUE(F17)=0,"",ROUND(F17/$G$6,2))</f>
        <v/>
      </c>
      <c r="G57" s="54" t="str">
        <f t="shared" si="23"/>
        <v/>
      </c>
      <c r="H57" s="54" t="str">
        <f t="shared" si="23"/>
        <v/>
      </c>
      <c r="I57" s="55" t="str">
        <f t="shared" si="23"/>
        <v/>
      </c>
      <c r="J57" s="118" t="str">
        <f t="shared" si="23"/>
        <v/>
      </c>
      <c r="K57" s="56">
        <f t="shared" si="8"/>
        <v>2</v>
      </c>
      <c r="L57"/>
      <c r="M57" s="103" t="str">
        <f t="shared" si="9"/>
        <v/>
      </c>
      <c r="N57" s="104" t="str">
        <f t="shared" si="10"/>
        <v/>
      </c>
      <c r="O57" s="105" t="str">
        <f t="shared" si="11"/>
        <v/>
      </c>
      <c r="P57" s="106" t="str">
        <f t="shared" si="12"/>
        <v/>
      </c>
      <c r="Q57" s="107" t="str">
        <f t="shared" si="13"/>
        <v/>
      </c>
      <c r="R57"/>
      <c r="S57" s="103" t="str">
        <f t="shared" si="14"/>
        <v/>
      </c>
      <c r="T57" s="104" t="str">
        <f t="shared" si="15"/>
        <v/>
      </c>
      <c r="U57" s="105" t="str">
        <f t="shared" si="16"/>
        <v/>
      </c>
      <c r="V57" s="106" t="str">
        <f t="shared" si="17"/>
        <v/>
      </c>
      <c r="W57" s="103" t="str">
        <f t="shared" si="18"/>
        <v/>
      </c>
      <c r="X57"/>
      <c r="Y57"/>
      <c r="Z57"/>
      <c r="AA57"/>
      <c r="AB57"/>
      <c r="AC57"/>
      <c r="AD57"/>
      <c r="AE57"/>
      <c r="AF57"/>
      <c r="AG57"/>
    </row>
    <row r="58" spans="1:53" x14ac:dyDescent="0.2">
      <c r="A58" s="53">
        <f t="shared" si="21"/>
        <v>5</v>
      </c>
      <c r="B58" s="54" t="str">
        <f t="shared" si="19"/>
        <v/>
      </c>
      <c r="C58" s="54"/>
      <c r="D58" s="55"/>
      <c r="E58" s="208">
        <f t="shared" si="6"/>
        <v>0</v>
      </c>
      <c r="F58" s="210" t="str">
        <f t="shared" ref="F58:J58" si="24">IF(VALUE(F18)=0,"",ROUND(F18/$G$6,2))</f>
        <v/>
      </c>
      <c r="G58" s="54" t="str">
        <f t="shared" si="24"/>
        <v/>
      </c>
      <c r="H58" s="54" t="str">
        <f t="shared" si="24"/>
        <v/>
      </c>
      <c r="I58" s="55" t="str">
        <f t="shared" si="24"/>
        <v/>
      </c>
      <c r="J58" s="118" t="str">
        <f t="shared" si="24"/>
        <v/>
      </c>
      <c r="K58" s="56">
        <f t="shared" si="8"/>
        <v>2</v>
      </c>
      <c r="L58"/>
      <c r="M58" s="103" t="str">
        <f t="shared" si="9"/>
        <v/>
      </c>
      <c r="N58" s="104" t="str">
        <f t="shared" si="10"/>
        <v/>
      </c>
      <c r="O58" s="105" t="str">
        <f t="shared" si="11"/>
        <v/>
      </c>
      <c r="P58" s="106" t="str">
        <f t="shared" si="12"/>
        <v/>
      </c>
      <c r="Q58" s="107" t="str">
        <f t="shared" si="13"/>
        <v/>
      </c>
      <c r="R58"/>
      <c r="S58" s="103" t="str">
        <f t="shared" si="14"/>
        <v/>
      </c>
      <c r="T58" s="104" t="str">
        <f t="shared" si="15"/>
        <v/>
      </c>
      <c r="U58" s="105" t="str">
        <f t="shared" si="16"/>
        <v/>
      </c>
      <c r="V58" s="106" t="str">
        <f t="shared" si="17"/>
        <v/>
      </c>
      <c r="W58" s="103" t="str">
        <f t="shared" si="18"/>
        <v/>
      </c>
      <c r="X58"/>
      <c r="Y58"/>
      <c r="Z58"/>
      <c r="AA58"/>
      <c r="AB58"/>
      <c r="AC58"/>
      <c r="AD58"/>
      <c r="AE58"/>
      <c r="AF58"/>
      <c r="AG58"/>
    </row>
    <row r="59" spans="1:53" x14ac:dyDescent="0.2">
      <c r="A59" s="53">
        <f t="shared" si="21"/>
        <v>6</v>
      </c>
      <c r="B59" s="54" t="str">
        <f t="shared" si="19"/>
        <v/>
      </c>
      <c r="C59" s="54"/>
      <c r="D59" s="55"/>
      <c r="E59" s="208">
        <f t="shared" si="6"/>
        <v>0</v>
      </c>
      <c r="F59" s="210" t="str">
        <f t="shared" ref="F59:J59" si="25">IF(VALUE(F19)=0,"",ROUND(F19/$G$6,2))</f>
        <v/>
      </c>
      <c r="G59" s="54" t="str">
        <f t="shared" si="25"/>
        <v/>
      </c>
      <c r="H59" s="54" t="str">
        <f t="shared" si="25"/>
        <v/>
      </c>
      <c r="I59" s="55" t="str">
        <f t="shared" si="25"/>
        <v/>
      </c>
      <c r="J59" s="118" t="str">
        <f t="shared" si="25"/>
        <v/>
      </c>
      <c r="K59" s="56">
        <f t="shared" si="8"/>
        <v>2</v>
      </c>
      <c r="L59"/>
      <c r="M59" s="103" t="str">
        <f t="shared" si="9"/>
        <v/>
      </c>
      <c r="N59" s="104" t="str">
        <f t="shared" si="10"/>
        <v/>
      </c>
      <c r="O59" s="105" t="str">
        <f t="shared" si="11"/>
        <v/>
      </c>
      <c r="P59" s="106" t="str">
        <f t="shared" si="12"/>
        <v/>
      </c>
      <c r="Q59" s="107" t="str">
        <f t="shared" si="13"/>
        <v/>
      </c>
      <c r="R59"/>
      <c r="S59" s="103" t="str">
        <f t="shared" si="14"/>
        <v/>
      </c>
      <c r="T59" s="104" t="str">
        <f t="shared" si="15"/>
        <v/>
      </c>
      <c r="U59" s="105" t="str">
        <f t="shared" si="16"/>
        <v/>
      </c>
      <c r="V59" s="106" t="str">
        <f t="shared" si="17"/>
        <v/>
      </c>
      <c r="W59" s="103" t="str">
        <f t="shared" si="18"/>
        <v/>
      </c>
      <c r="X59"/>
      <c r="Y59"/>
      <c r="Z59"/>
      <c r="AA59"/>
      <c r="AB59"/>
      <c r="AC59"/>
      <c r="AD59"/>
      <c r="AE59"/>
      <c r="AF59"/>
      <c r="AG59"/>
    </row>
    <row r="60" spans="1:53" x14ac:dyDescent="0.2">
      <c r="A60" s="53">
        <f t="shared" si="21"/>
        <v>7</v>
      </c>
      <c r="B60" s="54" t="str">
        <f t="shared" si="19"/>
        <v/>
      </c>
      <c r="C60" s="54"/>
      <c r="D60" s="55"/>
      <c r="E60" s="208">
        <f t="shared" si="6"/>
        <v>0</v>
      </c>
      <c r="F60" s="210" t="str">
        <f t="shared" ref="F60:J60" si="26">IF(VALUE(F20)=0,"",ROUND(F20/$G$6,2))</f>
        <v/>
      </c>
      <c r="G60" s="54" t="str">
        <f t="shared" si="26"/>
        <v/>
      </c>
      <c r="H60" s="54" t="str">
        <f t="shared" si="26"/>
        <v/>
      </c>
      <c r="I60" s="55" t="str">
        <f t="shared" si="26"/>
        <v/>
      </c>
      <c r="J60" s="118" t="str">
        <f t="shared" si="26"/>
        <v/>
      </c>
      <c r="K60" s="56">
        <f t="shared" si="8"/>
        <v>2</v>
      </c>
      <c r="L60"/>
      <c r="M60" s="103" t="str">
        <f t="shared" si="9"/>
        <v/>
      </c>
      <c r="N60" s="104" t="str">
        <f t="shared" si="10"/>
        <v/>
      </c>
      <c r="O60" s="105" t="str">
        <f t="shared" si="11"/>
        <v/>
      </c>
      <c r="P60" s="106" t="str">
        <f t="shared" si="12"/>
        <v/>
      </c>
      <c r="Q60" s="107" t="str">
        <f t="shared" si="13"/>
        <v/>
      </c>
      <c r="R60"/>
      <c r="S60" s="103" t="str">
        <f t="shared" si="14"/>
        <v/>
      </c>
      <c r="T60" s="104" t="str">
        <f t="shared" si="15"/>
        <v/>
      </c>
      <c r="U60" s="105" t="str">
        <f t="shared" si="16"/>
        <v/>
      </c>
      <c r="V60" s="106" t="str">
        <f t="shared" si="17"/>
        <v/>
      </c>
      <c r="W60" s="103" t="str">
        <f t="shared" si="18"/>
        <v/>
      </c>
      <c r="X60"/>
      <c r="Y60"/>
      <c r="Z60"/>
      <c r="AA60"/>
      <c r="AB60"/>
      <c r="AC60"/>
      <c r="AD60"/>
      <c r="AE60"/>
      <c r="AF60"/>
      <c r="AG60"/>
    </row>
    <row r="61" spans="1:53" x14ac:dyDescent="0.2">
      <c r="A61" s="53">
        <f t="shared" si="21"/>
        <v>8</v>
      </c>
      <c r="B61" s="54" t="str">
        <f t="shared" si="19"/>
        <v/>
      </c>
      <c r="C61" s="54"/>
      <c r="D61" s="55"/>
      <c r="E61" s="208">
        <f t="shared" si="6"/>
        <v>0</v>
      </c>
      <c r="F61" s="210" t="str">
        <f t="shared" ref="F61:J61" si="27">IF(VALUE(F21)=0,"",ROUND(F21/$G$6,2))</f>
        <v/>
      </c>
      <c r="G61" s="54" t="str">
        <f t="shared" si="27"/>
        <v/>
      </c>
      <c r="H61" s="54" t="str">
        <f t="shared" si="27"/>
        <v/>
      </c>
      <c r="I61" s="55" t="str">
        <f t="shared" si="27"/>
        <v/>
      </c>
      <c r="J61" s="118" t="str">
        <f t="shared" si="27"/>
        <v/>
      </c>
      <c r="K61" s="56">
        <f t="shared" si="8"/>
        <v>2</v>
      </c>
      <c r="L61"/>
      <c r="M61" s="103" t="str">
        <f t="shared" si="9"/>
        <v/>
      </c>
      <c r="N61" s="104" t="str">
        <f t="shared" si="10"/>
        <v/>
      </c>
      <c r="O61" s="105" t="str">
        <f t="shared" si="11"/>
        <v/>
      </c>
      <c r="P61" s="106" t="str">
        <f t="shared" si="12"/>
        <v/>
      </c>
      <c r="Q61" s="107" t="str">
        <f t="shared" si="13"/>
        <v/>
      </c>
      <c r="R61"/>
      <c r="S61" s="103" t="str">
        <f t="shared" si="14"/>
        <v/>
      </c>
      <c r="T61" s="104" t="str">
        <f t="shared" si="15"/>
        <v/>
      </c>
      <c r="U61" s="105" t="str">
        <f t="shared" si="16"/>
        <v/>
      </c>
      <c r="V61" s="106" t="str">
        <f t="shared" si="17"/>
        <v/>
      </c>
      <c r="W61" s="103" t="str">
        <f t="shared" si="18"/>
        <v/>
      </c>
      <c r="X61"/>
      <c r="Y61"/>
      <c r="Z61"/>
      <c r="AA61"/>
      <c r="AB61"/>
      <c r="AC61"/>
      <c r="AD61"/>
      <c r="AE61"/>
      <c r="AF61"/>
      <c r="AG61"/>
    </row>
    <row r="62" spans="1:53" x14ac:dyDescent="0.2">
      <c r="A62" s="53">
        <f t="shared" si="21"/>
        <v>9</v>
      </c>
      <c r="B62" s="54" t="str">
        <f t="shared" si="19"/>
        <v/>
      </c>
      <c r="C62" s="54"/>
      <c r="D62" s="55"/>
      <c r="E62" s="208">
        <f t="shared" si="6"/>
        <v>0</v>
      </c>
      <c r="F62" s="210" t="str">
        <f t="shared" ref="F62:J62" si="28">IF(VALUE(F22)=0,"",ROUND(F22/$G$6,2))</f>
        <v/>
      </c>
      <c r="G62" s="54" t="str">
        <f t="shared" si="28"/>
        <v/>
      </c>
      <c r="H62" s="54" t="str">
        <f t="shared" si="28"/>
        <v/>
      </c>
      <c r="I62" s="55" t="str">
        <f t="shared" si="28"/>
        <v/>
      </c>
      <c r="J62" s="118" t="str">
        <f t="shared" si="28"/>
        <v/>
      </c>
      <c r="K62" s="56">
        <f t="shared" si="8"/>
        <v>2</v>
      </c>
      <c r="L62"/>
      <c r="M62" s="103" t="str">
        <f t="shared" si="9"/>
        <v/>
      </c>
      <c r="N62" s="104" t="str">
        <f t="shared" si="10"/>
        <v/>
      </c>
      <c r="O62" s="105" t="str">
        <f t="shared" si="11"/>
        <v/>
      </c>
      <c r="P62" s="106" t="str">
        <f t="shared" si="12"/>
        <v/>
      </c>
      <c r="Q62" s="107" t="str">
        <f t="shared" si="13"/>
        <v/>
      </c>
      <c r="R62"/>
      <c r="S62" s="103" t="str">
        <f t="shared" si="14"/>
        <v/>
      </c>
      <c r="T62" s="104" t="str">
        <f t="shared" si="15"/>
        <v/>
      </c>
      <c r="U62" s="105" t="str">
        <f t="shared" si="16"/>
        <v/>
      </c>
      <c r="V62" s="106" t="str">
        <f t="shared" si="17"/>
        <v/>
      </c>
      <c r="W62" s="103" t="str">
        <f t="shared" si="18"/>
        <v/>
      </c>
      <c r="X62"/>
      <c r="Y62"/>
      <c r="Z62"/>
      <c r="AA62"/>
      <c r="AB62"/>
      <c r="AC62"/>
      <c r="AD62"/>
      <c r="AE62"/>
      <c r="AF62"/>
      <c r="AG62"/>
    </row>
    <row r="63" spans="1:53" x14ac:dyDescent="0.2">
      <c r="A63" s="53">
        <f t="shared" si="21"/>
        <v>10</v>
      </c>
      <c r="B63" s="54" t="str">
        <f t="shared" si="19"/>
        <v/>
      </c>
      <c r="C63" s="54"/>
      <c r="D63" s="55"/>
      <c r="E63" s="208">
        <f t="shared" si="6"/>
        <v>0</v>
      </c>
      <c r="F63" s="210" t="str">
        <f t="shared" ref="F63:J63" si="29">IF(VALUE(F23)=0,"",ROUND(F23/$G$6,2))</f>
        <v/>
      </c>
      <c r="G63" s="54" t="str">
        <f t="shared" si="29"/>
        <v/>
      </c>
      <c r="H63" s="54" t="str">
        <f t="shared" si="29"/>
        <v/>
      </c>
      <c r="I63" s="55" t="str">
        <f t="shared" si="29"/>
        <v/>
      </c>
      <c r="J63" s="118" t="str">
        <f t="shared" si="29"/>
        <v/>
      </c>
      <c r="K63" s="56">
        <f t="shared" si="8"/>
        <v>2</v>
      </c>
      <c r="L63"/>
      <c r="M63" s="103" t="str">
        <f t="shared" si="9"/>
        <v/>
      </c>
      <c r="N63" s="104" t="str">
        <f t="shared" si="10"/>
        <v/>
      </c>
      <c r="O63" s="105" t="str">
        <f t="shared" si="11"/>
        <v/>
      </c>
      <c r="P63" s="106" t="str">
        <f t="shared" si="12"/>
        <v/>
      </c>
      <c r="Q63" s="107" t="str">
        <f t="shared" si="13"/>
        <v/>
      </c>
      <c r="R63"/>
      <c r="S63" s="103" t="str">
        <f t="shared" si="14"/>
        <v/>
      </c>
      <c r="T63" s="104" t="str">
        <f t="shared" si="15"/>
        <v/>
      </c>
      <c r="U63" s="105" t="str">
        <f t="shared" si="16"/>
        <v/>
      </c>
      <c r="V63" s="106" t="str">
        <f t="shared" si="17"/>
        <v/>
      </c>
      <c r="W63" s="103" t="str">
        <f t="shared" si="18"/>
        <v/>
      </c>
      <c r="X63"/>
      <c r="Y63"/>
      <c r="Z63"/>
      <c r="AA63"/>
      <c r="AB63"/>
      <c r="AC63"/>
      <c r="AD63"/>
      <c r="AE63"/>
      <c r="AF63"/>
      <c r="AG63"/>
    </row>
    <row r="64" spans="1:53" x14ac:dyDescent="0.2">
      <c r="A64" s="53">
        <f t="shared" si="21"/>
        <v>11</v>
      </c>
      <c r="B64" s="54" t="str">
        <f t="shared" si="19"/>
        <v/>
      </c>
      <c r="C64" s="54"/>
      <c r="D64" s="55"/>
      <c r="E64" s="208">
        <f t="shared" si="6"/>
        <v>0</v>
      </c>
      <c r="F64" s="210" t="str">
        <f t="shared" ref="F64:J64" si="30">IF(VALUE(F24)=0,"",ROUND(F24/$G$6,2))</f>
        <v/>
      </c>
      <c r="G64" s="54" t="str">
        <f t="shared" si="30"/>
        <v/>
      </c>
      <c r="H64" s="54" t="str">
        <f t="shared" si="30"/>
        <v/>
      </c>
      <c r="I64" s="55" t="str">
        <f t="shared" si="30"/>
        <v/>
      </c>
      <c r="J64" s="118" t="str">
        <f t="shared" si="30"/>
        <v/>
      </c>
      <c r="K64" s="56">
        <f t="shared" si="8"/>
        <v>2</v>
      </c>
      <c r="L64"/>
      <c r="M64" s="103" t="str">
        <f t="shared" si="9"/>
        <v/>
      </c>
      <c r="N64" s="104" t="str">
        <f t="shared" si="10"/>
        <v/>
      </c>
      <c r="O64" s="105" t="str">
        <f t="shared" si="11"/>
        <v/>
      </c>
      <c r="P64" s="106" t="str">
        <f t="shared" si="12"/>
        <v/>
      </c>
      <c r="Q64" s="107" t="str">
        <f t="shared" si="13"/>
        <v/>
      </c>
      <c r="R64"/>
      <c r="S64" s="103" t="str">
        <f t="shared" si="14"/>
        <v/>
      </c>
      <c r="T64" s="104" t="str">
        <f t="shared" si="15"/>
        <v/>
      </c>
      <c r="U64" s="105" t="str">
        <f t="shared" si="16"/>
        <v/>
      </c>
      <c r="V64" s="106" t="str">
        <f t="shared" si="17"/>
        <v/>
      </c>
      <c r="W64" s="103" t="str">
        <f t="shared" si="18"/>
        <v/>
      </c>
      <c r="X64"/>
      <c r="Y64"/>
      <c r="Z64"/>
      <c r="AA64"/>
      <c r="AB64"/>
      <c r="AC64"/>
      <c r="AD64"/>
      <c r="AE64"/>
      <c r="AF64"/>
      <c r="AG64"/>
    </row>
    <row r="65" spans="1:53" x14ac:dyDescent="0.2">
      <c r="A65" s="53">
        <f t="shared" si="21"/>
        <v>12</v>
      </c>
      <c r="B65" s="54" t="str">
        <f t="shared" si="19"/>
        <v/>
      </c>
      <c r="C65" s="54"/>
      <c r="D65" s="55"/>
      <c r="E65" s="208">
        <f t="shared" si="6"/>
        <v>0</v>
      </c>
      <c r="F65" s="210" t="str">
        <f t="shared" ref="F65:J65" si="31">IF(VALUE(F25)=0,"",ROUND(F25/$G$6,2))</f>
        <v/>
      </c>
      <c r="G65" s="54" t="str">
        <f t="shared" si="31"/>
        <v/>
      </c>
      <c r="H65" s="54" t="str">
        <f t="shared" si="31"/>
        <v/>
      </c>
      <c r="I65" s="55" t="str">
        <f t="shared" si="31"/>
        <v/>
      </c>
      <c r="J65" s="118" t="str">
        <f t="shared" si="31"/>
        <v/>
      </c>
      <c r="K65" s="56">
        <f t="shared" si="8"/>
        <v>2</v>
      </c>
      <c r="L65"/>
      <c r="M65" s="103" t="str">
        <f t="shared" si="9"/>
        <v/>
      </c>
      <c r="N65" s="104" t="str">
        <f t="shared" si="10"/>
        <v/>
      </c>
      <c r="O65" s="105" t="str">
        <f t="shared" si="11"/>
        <v/>
      </c>
      <c r="P65" s="106" t="str">
        <f t="shared" si="12"/>
        <v/>
      </c>
      <c r="Q65" s="107" t="str">
        <f t="shared" si="13"/>
        <v/>
      </c>
      <c r="R65"/>
      <c r="S65" s="103" t="str">
        <f t="shared" si="14"/>
        <v/>
      </c>
      <c r="T65" s="104" t="str">
        <f t="shared" si="15"/>
        <v/>
      </c>
      <c r="U65" s="105" t="str">
        <f t="shared" si="16"/>
        <v/>
      </c>
      <c r="V65" s="106" t="str">
        <f t="shared" si="17"/>
        <v/>
      </c>
      <c r="W65" s="103" t="str">
        <f t="shared" si="18"/>
        <v/>
      </c>
      <c r="X65"/>
      <c r="Y65"/>
      <c r="Z65"/>
      <c r="AA65"/>
      <c r="AB65"/>
      <c r="AC65"/>
      <c r="AD65"/>
      <c r="AE65"/>
      <c r="AF65"/>
      <c r="AG65"/>
    </row>
    <row r="66" spans="1:53" x14ac:dyDescent="0.2">
      <c r="A66" s="53">
        <f t="shared" si="21"/>
        <v>13</v>
      </c>
      <c r="B66" s="54" t="str">
        <f t="shared" si="19"/>
        <v/>
      </c>
      <c r="C66" s="54"/>
      <c r="D66" s="55"/>
      <c r="E66" s="208">
        <f t="shared" si="6"/>
        <v>0</v>
      </c>
      <c r="F66" s="210" t="str">
        <f t="shared" ref="F66:J66" si="32">IF(VALUE(F26)=0,"",ROUND(F26/$G$6,2))</f>
        <v/>
      </c>
      <c r="G66" s="54" t="str">
        <f t="shared" si="32"/>
        <v/>
      </c>
      <c r="H66" s="54" t="str">
        <f t="shared" si="32"/>
        <v/>
      </c>
      <c r="I66" s="55" t="str">
        <f t="shared" si="32"/>
        <v/>
      </c>
      <c r="J66" s="118" t="str">
        <f t="shared" si="32"/>
        <v/>
      </c>
      <c r="K66" s="56">
        <f t="shared" si="8"/>
        <v>2</v>
      </c>
      <c r="L66"/>
      <c r="M66" s="103" t="str">
        <f t="shared" si="9"/>
        <v/>
      </c>
      <c r="N66" s="104" t="str">
        <f t="shared" si="10"/>
        <v/>
      </c>
      <c r="O66" s="105" t="str">
        <f t="shared" si="11"/>
        <v/>
      </c>
      <c r="P66" s="106" t="str">
        <f t="shared" si="12"/>
        <v/>
      </c>
      <c r="Q66" s="107" t="str">
        <f t="shared" si="13"/>
        <v/>
      </c>
      <c r="R66"/>
      <c r="S66" s="103" t="str">
        <f t="shared" si="14"/>
        <v/>
      </c>
      <c r="T66" s="104" t="str">
        <f t="shared" si="15"/>
        <v/>
      </c>
      <c r="U66" s="105" t="str">
        <f t="shared" si="16"/>
        <v/>
      </c>
      <c r="V66" s="106" t="str">
        <f t="shared" si="17"/>
        <v/>
      </c>
      <c r="W66" s="103" t="str">
        <f t="shared" si="18"/>
        <v/>
      </c>
      <c r="X66"/>
      <c r="Y66"/>
      <c r="Z66"/>
      <c r="AA66"/>
      <c r="AB66"/>
      <c r="AC66"/>
      <c r="AD66"/>
      <c r="AE66"/>
      <c r="AF66"/>
      <c r="AG66"/>
    </row>
    <row r="67" spans="1:53" x14ac:dyDescent="0.2">
      <c r="A67" s="53">
        <f t="shared" si="21"/>
        <v>14</v>
      </c>
      <c r="B67" s="54" t="str">
        <f t="shared" si="19"/>
        <v/>
      </c>
      <c r="C67" s="54"/>
      <c r="D67" s="55"/>
      <c r="E67" s="208">
        <f t="shared" si="6"/>
        <v>0</v>
      </c>
      <c r="F67" s="210" t="str">
        <f t="shared" ref="F67:J67" si="33">IF(VALUE(F27)=0,"",ROUND(F27/$G$6,2))</f>
        <v/>
      </c>
      <c r="G67" s="54" t="str">
        <f t="shared" si="33"/>
        <v/>
      </c>
      <c r="H67" s="54" t="str">
        <f t="shared" si="33"/>
        <v/>
      </c>
      <c r="I67" s="55" t="str">
        <f t="shared" si="33"/>
        <v/>
      </c>
      <c r="J67" s="118" t="str">
        <f t="shared" si="33"/>
        <v/>
      </c>
      <c r="K67" s="56">
        <f t="shared" si="8"/>
        <v>2</v>
      </c>
      <c r="L67"/>
      <c r="M67" s="103" t="str">
        <f t="shared" si="9"/>
        <v/>
      </c>
      <c r="N67" s="104" t="str">
        <f t="shared" si="10"/>
        <v/>
      </c>
      <c r="O67" s="105" t="str">
        <f t="shared" si="11"/>
        <v/>
      </c>
      <c r="P67" s="106" t="str">
        <f t="shared" si="12"/>
        <v/>
      </c>
      <c r="Q67" s="107" t="str">
        <f t="shared" si="13"/>
        <v/>
      </c>
      <c r="R67"/>
      <c r="S67" s="103" t="str">
        <f t="shared" si="14"/>
        <v/>
      </c>
      <c r="T67" s="104" t="str">
        <f t="shared" si="15"/>
        <v/>
      </c>
      <c r="U67" s="105" t="str">
        <f t="shared" si="16"/>
        <v/>
      </c>
      <c r="V67" s="106" t="str">
        <f t="shared" si="17"/>
        <v/>
      </c>
      <c r="W67" s="103" t="str">
        <f t="shared" si="18"/>
        <v/>
      </c>
      <c r="X67"/>
      <c r="Y67"/>
      <c r="Z67"/>
      <c r="AA67"/>
      <c r="AB67"/>
      <c r="AC67"/>
      <c r="AD67"/>
      <c r="AE67"/>
      <c r="AF67"/>
      <c r="AG67"/>
    </row>
    <row r="68" spans="1:53" x14ac:dyDescent="0.2">
      <c r="A68" s="53">
        <f t="shared" si="21"/>
        <v>15</v>
      </c>
      <c r="B68" s="54" t="str">
        <f t="shared" si="19"/>
        <v/>
      </c>
      <c r="C68" s="54"/>
      <c r="D68" s="55"/>
      <c r="E68" s="208">
        <f t="shared" si="6"/>
        <v>0</v>
      </c>
      <c r="F68" s="210" t="str">
        <f t="shared" ref="F68:J68" si="34">IF(VALUE(F28)=0,"",ROUND(F28/$G$6,2))</f>
        <v/>
      </c>
      <c r="G68" s="54" t="str">
        <f t="shared" si="34"/>
        <v/>
      </c>
      <c r="H68" s="54" t="str">
        <f t="shared" si="34"/>
        <v/>
      </c>
      <c r="I68" s="55" t="str">
        <f t="shared" si="34"/>
        <v/>
      </c>
      <c r="J68" s="118" t="str">
        <f t="shared" si="34"/>
        <v/>
      </c>
      <c r="K68" s="56">
        <f t="shared" si="8"/>
        <v>2</v>
      </c>
      <c r="L68"/>
      <c r="M68" s="103" t="str">
        <f t="shared" si="9"/>
        <v/>
      </c>
      <c r="N68" s="104" t="str">
        <f t="shared" si="10"/>
        <v/>
      </c>
      <c r="O68" s="105" t="str">
        <f t="shared" si="11"/>
        <v/>
      </c>
      <c r="P68" s="106" t="str">
        <f t="shared" si="12"/>
        <v/>
      </c>
      <c r="Q68" s="107" t="str">
        <f t="shared" si="13"/>
        <v/>
      </c>
      <c r="R68"/>
      <c r="S68" s="103" t="str">
        <f t="shared" si="14"/>
        <v/>
      </c>
      <c r="T68" s="104" t="str">
        <f t="shared" si="15"/>
        <v/>
      </c>
      <c r="U68" s="105" t="str">
        <f t="shared" si="16"/>
        <v/>
      </c>
      <c r="V68" s="106" t="str">
        <f t="shared" si="17"/>
        <v/>
      </c>
      <c r="W68" s="103" t="str">
        <f t="shared" si="18"/>
        <v/>
      </c>
      <c r="X68"/>
      <c r="Y68"/>
      <c r="Z68"/>
      <c r="AA68"/>
      <c r="AB68"/>
      <c r="AC68"/>
      <c r="AD68"/>
      <c r="AE68"/>
      <c r="AF68"/>
      <c r="AG68"/>
    </row>
    <row r="69" spans="1:53" x14ac:dyDescent="0.2">
      <c r="A69" s="53">
        <f t="shared" si="21"/>
        <v>16</v>
      </c>
      <c r="B69" s="54" t="str">
        <f t="shared" si="19"/>
        <v/>
      </c>
      <c r="C69" s="54"/>
      <c r="D69" s="55"/>
      <c r="E69" s="208">
        <f t="shared" si="6"/>
        <v>0</v>
      </c>
      <c r="F69" s="210" t="str">
        <f t="shared" ref="F69:J69" si="35">IF(VALUE(F29)=0,"",ROUND(F29/$G$6,2))</f>
        <v/>
      </c>
      <c r="G69" s="54" t="str">
        <f t="shared" si="35"/>
        <v/>
      </c>
      <c r="H69" s="54" t="str">
        <f t="shared" si="35"/>
        <v/>
      </c>
      <c r="I69" s="55" t="str">
        <f t="shared" si="35"/>
        <v/>
      </c>
      <c r="J69" s="118" t="str">
        <f t="shared" si="35"/>
        <v/>
      </c>
      <c r="K69" s="56">
        <f t="shared" si="8"/>
        <v>2</v>
      </c>
      <c r="L69"/>
      <c r="M69" s="103" t="str">
        <f t="shared" si="9"/>
        <v/>
      </c>
      <c r="N69" s="104" t="str">
        <f t="shared" si="10"/>
        <v/>
      </c>
      <c r="O69" s="105" t="str">
        <f t="shared" si="11"/>
        <v/>
      </c>
      <c r="P69" s="106" t="str">
        <f t="shared" si="12"/>
        <v/>
      </c>
      <c r="Q69" s="107" t="str">
        <f t="shared" si="13"/>
        <v/>
      </c>
      <c r="R69"/>
      <c r="S69" s="103" t="str">
        <f t="shared" si="14"/>
        <v/>
      </c>
      <c r="T69" s="104" t="str">
        <f t="shared" si="15"/>
        <v/>
      </c>
      <c r="U69" s="105" t="str">
        <f t="shared" si="16"/>
        <v/>
      </c>
      <c r="V69" s="106" t="str">
        <f t="shared" si="17"/>
        <v/>
      </c>
      <c r="W69" s="103" t="str">
        <f t="shared" si="18"/>
        <v/>
      </c>
      <c r="X69"/>
      <c r="Y69"/>
      <c r="Z69"/>
      <c r="AA69"/>
      <c r="AB69"/>
      <c r="AC69"/>
      <c r="AD69"/>
      <c r="AE69"/>
      <c r="AF69"/>
      <c r="AG69"/>
    </row>
    <row r="70" spans="1:53" x14ac:dyDescent="0.2">
      <c r="A70" s="53">
        <f t="shared" si="21"/>
        <v>17</v>
      </c>
      <c r="B70" s="54" t="str">
        <f t="shared" si="19"/>
        <v/>
      </c>
      <c r="C70" s="54"/>
      <c r="D70" s="55"/>
      <c r="E70" s="208">
        <f t="shared" si="6"/>
        <v>0</v>
      </c>
      <c r="F70" s="210" t="str">
        <f t="shared" ref="F70:J70" si="36">IF(VALUE(F30)=0,"",ROUND(F30/$G$6,2))</f>
        <v/>
      </c>
      <c r="G70" s="54" t="str">
        <f t="shared" si="36"/>
        <v/>
      </c>
      <c r="H70" s="54" t="str">
        <f t="shared" si="36"/>
        <v/>
      </c>
      <c r="I70" s="55" t="str">
        <f t="shared" si="36"/>
        <v/>
      </c>
      <c r="J70" s="118" t="str">
        <f t="shared" si="36"/>
        <v/>
      </c>
      <c r="K70" s="56">
        <f t="shared" si="8"/>
        <v>2</v>
      </c>
      <c r="L70"/>
      <c r="M70" s="103" t="str">
        <f t="shared" si="9"/>
        <v/>
      </c>
      <c r="N70" s="104" t="str">
        <f t="shared" si="10"/>
        <v/>
      </c>
      <c r="O70" s="105" t="str">
        <f t="shared" si="11"/>
        <v/>
      </c>
      <c r="P70" s="106" t="str">
        <f t="shared" si="12"/>
        <v/>
      </c>
      <c r="Q70" s="107" t="str">
        <f t="shared" si="13"/>
        <v/>
      </c>
      <c r="R70"/>
      <c r="S70" s="103" t="str">
        <f t="shared" si="14"/>
        <v/>
      </c>
      <c r="T70" s="104" t="str">
        <f t="shared" si="15"/>
        <v/>
      </c>
      <c r="U70" s="105" t="str">
        <f t="shared" si="16"/>
        <v/>
      </c>
      <c r="V70" s="106" t="str">
        <f t="shared" si="17"/>
        <v/>
      </c>
      <c r="W70" s="103" t="str">
        <f t="shared" si="18"/>
        <v/>
      </c>
      <c r="X70"/>
      <c r="Y70"/>
      <c r="Z70"/>
      <c r="AA70"/>
      <c r="AB70"/>
      <c r="AC70"/>
      <c r="AD70"/>
      <c r="AE70"/>
      <c r="AF70"/>
      <c r="AG70"/>
    </row>
    <row r="71" spans="1:53" x14ac:dyDescent="0.2">
      <c r="A71" s="53">
        <f t="shared" si="21"/>
        <v>18</v>
      </c>
      <c r="B71" s="54" t="str">
        <f t="shared" si="19"/>
        <v/>
      </c>
      <c r="C71" s="54"/>
      <c r="D71" s="55"/>
      <c r="E71" s="208">
        <f t="shared" si="6"/>
        <v>0</v>
      </c>
      <c r="F71" s="210" t="str">
        <f t="shared" ref="F71:J71" si="37">IF(VALUE(F31)=0,"",ROUND(F31/$G$6,2))</f>
        <v/>
      </c>
      <c r="G71" s="54" t="str">
        <f t="shared" si="37"/>
        <v/>
      </c>
      <c r="H71" s="54" t="str">
        <f t="shared" si="37"/>
        <v/>
      </c>
      <c r="I71" s="55" t="str">
        <f t="shared" si="37"/>
        <v/>
      </c>
      <c r="J71" s="118" t="str">
        <f t="shared" si="37"/>
        <v/>
      </c>
      <c r="K71" s="56">
        <f t="shared" si="8"/>
        <v>2</v>
      </c>
      <c r="L71"/>
      <c r="M71" s="103" t="str">
        <f t="shared" si="9"/>
        <v/>
      </c>
      <c r="N71" s="104" t="str">
        <f t="shared" si="10"/>
        <v/>
      </c>
      <c r="O71" s="105" t="str">
        <f t="shared" si="11"/>
        <v/>
      </c>
      <c r="P71" s="106" t="str">
        <f t="shared" si="12"/>
        <v/>
      </c>
      <c r="Q71" s="107" t="str">
        <f t="shared" si="13"/>
        <v/>
      </c>
      <c r="R71"/>
      <c r="S71" s="103" t="str">
        <f t="shared" si="14"/>
        <v/>
      </c>
      <c r="T71" s="104" t="str">
        <f t="shared" si="15"/>
        <v/>
      </c>
      <c r="U71" s="105" t="str">
        <f t="shared" si="16"/>
        <v/>
      </c>
      <c r="V71" s="106" t="str">
        <f t="shared" si="17"/>
        <v/>
      </c>
      <c r="W71" s="103" t="str">
        <f t="shared" si="18"/>
        <v/>
      </c>
      <c r="X71"/>
      <c r="Y71"/>
      <c r="Z71"/>
      <c r="AA71"/>
      <c r="AB71"/>
      <c r="AC71"/>
      <c r="AD71"/>
      <c r="AE71"/>
      <c r="AF71"/>
      <c r="AG71"/>
    </row>
    <row r="72" spans="1:53" x14ac:dyDescent="0.2">
      <c r="A72" s="53">
        <f t="shared" si="21"/>
        <v>19</v>
      </c>
      <c r="B72" s="54" t="str">
        <f t="shared" si="19"/>
        <v/>
      </c>
      <c r="C72" s="54"/>
      <c r="D72" s="55"/>
      <c r="E72" s="208">
        <f t="shared" si="6"/>
        <v>0</v>
      </c>
      <c r="F72" s="210" t="str">
        <f t="shared" ref="F72:J72" si="38">IF(VALUE(F32)=0,"",ROUND(F32/$G$6,2))</f>
        <v/>
      </c>
      <c r="G72" s="54" t="str">
        <f t="shared" si="38"/>
        <v/>
      </c>
      <c r="H72" s="54" t="str">
        <f t="shared" si="38"/>
        <v/>
      </c>
      <c r="I72" s="55" t="str">
        <f t="shared" si="38"/>
        <v/>
      </c>
      <c r="J72" s="118" t="str">
        <f t="shared" si="38"/>
        <v/>
      </c>
      <c r="K72" s="56">
        <f t="shared" si="8"/>
        <v>2</v>
      </c>
      <c r="L72"/>
      <c r="M72" s="103" t="str">
        <f t="shared" si="9"/>
        <v/>
      </c>
      <c r="N72" s="104" t="str">
        <f t="shared" si="10"/>
        <v/>
      </c>
      <c r="O72" s="105" t="str">
        <f t="shared" si="11"/>
        <v/>
      </c>
      <c r="P72" s="106" t="str">
        <f t="shared" si="12"/>
        <v/>
      </c>
      <c r="Q72" s="107" t="str">
        <f t="shared" si="13"/>
        <v/>
      </c>
      <c r="R72"/>
      <c r="S72" s="103" t="str">
        <f t="shared" si="14"/>
        <v/>
      </c>
      <c r="T72" s="104" t="str">
        <f t="shared" si="15"/>
        <v/>
      </c>
      <c r="U72" s="105" t="str">
        <f t="shared" si="16"/>
        <v/>
      </c>
      <c r="V72" s="106" t="str">
        <f t="shared" si="17"/>
        <v/>
      </c>
      <c r="W72" s="103" t="str">
        <f t="shared" si="18"/>
        <v/>
      </c>
      <c r="X72"/>
      <c r="Y72"/>
      <c r="Z72"/>
      <c r="AA72"/>
      <c r="AB72"/>
      <c r="AC72"/>
      <c r="AD72"/>
      <c r="AE72"/>
      <c r="AF72"/>
      <c r="AG72"/>
    </row>
    <row r="73" spans="1:53" x14ac:dyDescent="0.2">
      <c r="A73" s="57">
        <f t="shared" si="21"/>
        <v>20</v>
      </c>
      <c r="B73" s="58" t="str">
        <f t="shared" si="19"/>
        <v/>
      </c>
      <c r="C73" s="58"/>
      <c r="D73" s="59"/>
      <c r="E73" s="208">
        <f t="shared" si="6"/>
        <v>0</v>
      </c>
      <c r="F73" s="211" t="str">
        <f t="shared" ref="F73:J73" si="39">IF(VALUE(F33)=0,"",ROUND(F33/$G$6,2))</f>
        <v/>
      </c>
      <c r="G73" s="58" t="str">
        <f t="shared" si="39"/>
        <v/>
      </c>
      <c r="H73" s="58" t="str">
        <f t="shared" si="39"/>
        <v/>
      </c>
      <c r="I73" s="59" t="str">
        <f t="shared" si="39"/>
        <v/>
      </c>
      <c r="J73" s="119" t="str">
        <f t="shared" si="39"/>
        <v/>
      </c>
      <c r="K73" s="60">
        <f t="shared" si="8"/>
        <v>2</v>
      </c>
      <c r="L73"/>
      <c r="M73" s="108" t="str">
        <f t="shared" si="9"/>
        <v/>
      </c>
      <c r="N73" s="109" t="str">
        <f t="shared" si="10"/>
        <v/>
      </c>
      <c r="O73" s="110" t="str">
        <f t="shared" si="11"/>
        <v/>
      </c>
      <c r="P73" s="111" t="str">
        <f t="shared" si="12"/>
        <v/>
      </c>
      <c r="Q73" s="112" t="str">
        <f t="shared" si="13"/>
        <v/>
      </c>
      <c r="R73"/>
      <c r="S73" s="108" t="str">
        <f t="shared" si="14"/>
        <v/>
      </c>
      <c r="T73" s="109" t="str">
        <f t="shared" si="15"/>
        <v/>
      </c>
      <c r="U73" s="110" t="str">
        <f t="shared" si="16"/>
        <v/>
      </c>
      <c r="V73" s="111" t="str">
        <f t="shared" si="17"/>
        <v/>
      </c>
      <c r="W73" s="108" t="str">
        <f t="shared" si="18"/>
        <v/>
      </c>
      <c r="X73"/>
      <c r="Y73"/>
      <c r="Z73"/>
      <c r="AA73"/>
      <c r="AB73"/>
      <c r="AC73"/>
      <c r="AD73"/>
      <c r="AE73"/>
      <c r="AF73"/>
      <c r="AG73"/>
    </row>
    <row r="74" spans="1:53" x14ac:dyDescent="0.2">
      <c r="AB74"/>
      <c r="AC74"/>
      <c r="AD74"/>
      <c r="AE74"/>
      <c r="AF74"/>
      <c r="AG74"/>
      <c r="AH74"/>
      <c r="AI74"/>
      <c r="AJ74"/>
      <c r="AK74"/>
      <c r="AR74"/>
      <c r="AS74"/>
      <c r="AT74"/>
      <c r="AU74"/>
      <c r="AV74"/>
      <c r="AW74"/>
      <c r="AX74"/>
      <c r="AY74"/>
      <c r="AZ74"/>
      <c r="BA74"/>
    </row>
    <row r="75" spans="1:53" x14ac:dyDescent="0.2">
      <c r="AB75"/>
      <c r="AC75"/>
      <c r="AD75"/>
      <c r="AE75"/>
      <c r="AF75"/>
      <c r="AG75"/>
      <c r="AH75"/>
      <c r="AI75"/>
      <c r="AJ75"/>
      <c r="AK75"/>
    </row>
  </sheetData>
  <sheetProtection algorithmName="SHA-512" hashValue="WzpH7vMSwXLvsXOfOhf2SVwVBbLHTRgNmYf63JRUHmmtmR1ZOERt/RDg/8SA8NcWeP7qMdHLJfgJYei+dAjXCw==" saltValue="/qOVuK6crz7iIN1/ptx+XA==" spinCount="100000" sheet="1" objects="1" scenarios="1"/>
  <mergeCells count="9">
    <mergeCell ref="C36:C37"/>
    <mergeCell ref="C38:C39"/>
    <mergeCell ref="J5:K5"/>
    <mergeCell ref="L5:M5"/>
    <mergeCell ref="N5:O5"/>
    <mergeCell ref="J6:K6"/>
    <mergeCell ref="L6:M6"/>
    <mergeCell ref="N6:O6"/>
    <mergeCell ref="B13:D13"/>
  </mergeCells>
  <phoneticPr fontId="2"/>
  <conditionalFormatting sqref="D15">
    <cfRule type="cellIs" dxfId="226" priority="62" operator="between">
      <formula>1</formula>
      <formula>3</formula>
    </cfRule>
  </conditionalFormatting>
  <conditionalFormatting sqref="D16">
    <cfRule type="cellIs" dxfId="225" priority="61" operator="between">
      <formula>1</formula>
      <formula>3</formula>
    </cfRule>
  </conditionalFormatting>
  <conditionalFormatting sqref="D17">
    <cfRule type="cellIs" dxfId="224" priority="60" operator="between">
      <formula>1</formula>
      <formula>3</formula>
    </cfRule>
  </conditionalFormatting>
  <conditionalFormatting sqref="D18">
    <cfRule type="cellIs" dxfId="223" priority="59" operator="between">
      <formula>1</formula>
      <formula>3</formula>
    </cfRule>
  </conditionalFormatting>
  <conditionalFormatting sqref="D19">
    <cfRule type="cellIs" dxfId="222" priority="58" operator="between">
      <formula>1</formula>
      <formula>3</formula>
    </cfRule>
  </conditionalFormatting>
  <conditionalFormatting sqref="D20">
    <cfRule type="cellIs" dxfId="221" priority="57" operator="between">
      <formula>1</formula>
      <formula>3</formula>
    </cfRule>
  </conditionalFormatting>
  <conditionalFormatting sqref="D21">
    <cfRule type="cellIs" dxfId="220" priority="56" operator="between">
      <formula>1</formula>
      <formula>3</formula>
    </cfRule>
  </conditionalFormatting>
  <conditionalFormatting sqref="D22">
    <cfRule type="cellIs" dxfId="219" priority="55" operator="between">
      <formula>1</formula>
      <formula>3</formula>
    </cfRule>
  </conditionalFormatting>
  <conditionalFormatting sqref="D23">
    <cfRule type="cellIs" dxfId="218" priority="54" operator="between">
      <formula>1</formula>
      <formula>3</formula>
    </cfRule>
  </conditionalFormatting>
  <conditionalFormatting sqref="D24">
    <cfRule type="cellIs" dxfId="217" priority="53" operator="between">
      <formula>1</formula>
      <formula>3</formula>
    </cfRule>
  </conditionalFormatting>
  <conditionalFormatting sqref="D25">
    <cfRule type="cellIs" dxfId="216" priority="52" operator="between">
      <formula>1</formula>
      <formula>3</formula>
    </cfRule>
  </conditionalFormatting>
  <conditionalFormatting sqref="D26">
    <cfRule type="cellIs" dxfId="215" priority="51" operator="between">
      <formula>1</formula>
      <formula>3</formula>
    </cfRule>
  </conditionalFormatting>
  <conditionalFormatting sqref="D27">
    <cfRule type="cellIs" dxfId="214" priority="50" operator="between">
      <formula>1</formula>
      <formula>3</formula>
    </cfRule>
  </conditionalFormatting>
  <conditionalFormatting sqref="D28">
    <cfRule type="cellIs" dxfId="213" priority="49" operator="between">
      <formula>1</formula>
      <formula>3</formula>
    </cfRule>
  </conditionalFormatting>
  <conditionalFormatting sqref="D29">
    <cfRule type="cellIs" dxfId="212" priority="48" operator="between">
      <formula>1</formula>
      <formula>3</formula>
    </cfRule>
  </conditionalFormatting>
  <conditionalFormatting sqref="D30">
    <cfRule type="cellIs" dxfId="211" priority="47" operator="between">
      <formula>1</formula>
      <formula>3</formula>
    </cfRule>
  </conditionalFormatting>
  <conditionalFormatting sqref="D31">
    <cfRule type="cellIs" dxfId="210" priority="46" operator="between">
      <formula>1</formula>
      <formula>3</formula>
    </cfRule>
  </conditionalFormatting>
  <conditionalFormatting sqref="D32">
    <cfRule type="cellIs" dxfId="209" priority="45" operator="between">
      <formula>1</formula>
      <formula>3</formula>
    </cfRule>
  </conditionalFormatting>
  <conditionalFormatting sqref="D33">
    <cfRule type="cellIs" dxfId="207" priority="43" operator="between">
      <formula>1</formula>
      <formula>3</formula>
    </cfRule>
  </conditionalFormatting>
  <conditionalFormatting sqref="E14">
    <cfRule type="expression" dxfId="206" priority="195">
      <formula>AC14=1</formula>
    </cfRule>
  </conditionalFormatting>
  <conditionalFormatting sqref="B7">
    <cfRule type="expression" dxfId="205" priority="42">
      <formula>$B$7&lt;&gt;""</formula>
    </cfRule>
  </conditionalFormatting>
  <conditionalFormatting sqref="E15">
    <cfRule type="expression" dxfId="204" priority="39">
      <formula>AC15=1</formula>
    </cfRule>
  </conditionalFormatting>
  <conditionalFormatting sqref="E16">
    <cfRule type="expression" dxfId="203" priority="38">
      <formula>AC16=1</formula>
    </cfRule>
  </conditionalFormatting>
  <conditionalFormatting sqref="E17">
    <cfRule type="expression" dxfId="202" priority="37">
      <formula>AC17=1</formula>
    </cfRule>
  </conditionalFormatting>
  <conditionalFormatting sqref="E18">
    <cfRule type="expression" dxfId="201" priority="36">
      <formula>AC18=1</formula>
    </cfRule>
  </conditionalFormatting>
  <conditionalFormatting sqref="E19">
    <cfRule type="expression" dxfId="200" priority="35">
      <formula>AC19=1</formula>
    </cfRule>
  </conditionalFormatting>
  <conditionalFormatting sqref="E20">
    <cfRule type="expression" dxfId="199" priority="34">
      <formula>AC20=1</formula>
    </cfRule>
  </conditionalFormatting>
  <conditionalFormatting sqref="E21">
    <cfRule type="expression" dxfId="198" priority="33">
      <formula>AC21=1</formula>
    </cfRule>
  </conditionalFormatting>
  <conditionalFormatting sqref="E22">
    <cfRule type="expression" dxfId="197" priority="32">
      <formula>AC22=1</formula>
    </cfRule>
  </conditionalFormatting>
  <conditionalFormatting sqref="E23">
    <cfRule type="expression" dxfId="196" priority="31">
      <formula>AC23=1</formula>
    </cfRule>
  </conditionalFormatting>
  <conditionalFormatting sqref="E24">
    <cfRule type="expression" dxfId="195" priority="30">
      <formula>AC24=1</formula>
    </cfRule>
  </conditionalFormatting>
  <conditionalFormatting sqref="E25">
    <cfRule type="expression" dxfId="194" priority="29">
      <formula>AC25=1</formula>
    </cfRule>
  </conditionalFormatting>
  <conditionalFormatting sqref="E26">
    <cfRule type="expression" dxfId="193" priority="28">
      <formula>AC26=1</formula>
    </cfRule>
  </conditionalFormatting>
  <conditionalFormatting sqref="E27">
    <cfRule type="expression" dxfId="192" priority="27">
      <formula>AC27=1</formula>
    </cfRule>
  </conditionalFormatting>
  <conditionalFormatting sqref="E28">
    <cfRule type="expression" dxfId="191" priority="26">
      <formula>AC28=1</formula>
    </cfRule>
  </conditionalFormatting>
  <conditionalFormatting sqref="E29">
    <cfRule type="expression" dxfId="190" priority="25">
      <formula>AC29=1</formula>
    </cfRule>
  </conditionalFormatting>
  <conditionalFormatting sqref="E30">
    <cfRule type="expression" dxfId="189" priority="24">
      <formula>AC30=1</formula>
    </cfRule>
  </conditionalFormatting>
  <conditionalFormatting sqref="E31">
    <cfRule type="expression" dxfId="188" priority="23">
      <formula>AC31=1</formula>
    </cfRule>
  </conditionalFormatting>
  <conditionalFormatting sqref="E32">
    <cfRule type="expression" dxfId="187" priority="22">
      <formula>AC32=1</formula>
    </cfRule>
  </conditionalFormatting>
  <conditionalFormatting sqref="E33">
    <cfRule type="expression" dxfId="186" priority="21">
      <formula>AC33=1</formula>
    </cfRule>
  </conditionalFormatting>
  <conditionalFormatting sqref="C14">
    <cfRule type="expression" dxfId="19" priority="20">
      <formula>AD14=1</formula>
    </cfRule>
  </conditionalFormatting>
  <conditionalFormatting sqref="C15">
    <cfRule type="expression" dxfId="18" priority="19">
      <formula>AD15=1</formula>
    </cfRule>
  </conditionalFormatting>
  <conditionalFormatting sqref="C16">
    <cfRule type="expression" dxfId="17" priority="18">
      <formula>AD16=1</formula>
    </cfRule>
  </conditionalFormatting>
  <conditionalFormatting sqref="C17">
    <cfRule type="expression" dxfId="16" priority="17">
      <formula>AD17=1</formula>
    </cfRule>
  </conditionalFormatting>
  <conditionalFormatting sqref="C18">
    <cfRule type="expression" dxfId="15" priority="16">
      <formula>AD18=1</formula>
    </cfRule>
  </conditionalFormatting>
  <conditionalFormatting sqref="C19">
    <cfRule type="expression" dxfId="14" priority="15">
      <formula>AD19=1</formula>
    </cfRule>
  </conditionalFormatting>
  <conditionalFormatting sqref="C20">
    <cfRule type="expression" dxfId="13" priority="14">
      <formula>AD20=1</formula>
    </cfRule>
  </conditionalFormatting>
  <conditionalFormatting sqref="C21">
    <cfRule type="expression" dxfId="12" priority="13">
      <formula>AD21=1</formula>
    </cfRule>
  </conditionalFormatting>
  <conditionalFormatting sqref="C22">
    <cfRule type="expression" dxfId="11" priority="12">
      <formula>AD22=1</formula>
    </cfRule>
  </conditionalFormatting>
  <conditionalFormatting sqref="C23">
    <cfRule type="expression" dxfId="10" priority="11">
      <formula>AD23=1</formula>
    </cfRule>
  </conditionalFormatting>
  <conditionalFormatting sqref="C24">
    <cfRule type="expression" dxfId="9" priority="10">
      <formula>AD24=1</formula>
    </cfRule>
  </conditionalFormatting>
  <conditionalFormatting sqref="C25">
    <cfRule type="expression" dxfId="8" priority="9">
      <formula>AD25=1</formula>
    </cfRule>
  </conditionalFormatting>
  <conditionalFormatting sqref="C26">
    <cfRule type="expression" dxfId="7" priority="8">
      <formula>AD26=1</formula>
    </cfRule>
  </conditionalFormatting>
  <conditionalFormatting sqref="C27">
    <cfRule type="expression" dxfId="6" priority="7">
      <formula>AD27=1</formula>
    </cfRule>
  </conditionalFormatting>
  <conditionalFormatting sqref="C28">
    <cfRule type="expression" dxfId="5" priority="6">
      <formula>AD28=1</formula>
    </cfRule>
  </conditionalFormatting>
  <conditionalFormatting sqref="C29">
    <cfRule type="expression" dxfId="4" priority="5">
      <formula>AD29=1</formula>
    </cfRule>
  </conditionalFormatting>
  <conditionalFormatting sqref="C30">
    <cfRule type="expression" dxfId="3" priority="4">
      <formula>AD30=1</formula>
    </cfRule>
  </conditionalFormatting>
  <conditionalFormatting sqref="C31">
    <cfRule type="expression" dxfId="2" priority="3">
      <formula>AD31=1</formula>
    </cfRule>
  </conditionalFormatting>
  <conditionalFormatting sqref="C32">
    <cfRule type="expression" dxfId="1" priority="2">
      <formula>AD32=1</formula>
    </cfRule>
  </conditionalFormatting>
  <conditionalFormatting sqref="C33">
    <cfRule type="expression" dxfId="0" priority="1">
      <formula>AD33=1</formula>
    </cfRule>
  </conditionalFormatting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4"/>
  <sheetViews>
    <sheetView showGridLines="0" zoomScaleNormal="100" workbookViewId="0">
      <pane ySplit="13" topLeftCell="A14" activePane="bottomLeft" state="frozen"/>
      <selection pane="bottomLeft" activeCell="B14" sqref="B14"/>
    </sheetView>
  </sheetViews>
  <sheetFormatPr defaultRowHeight="13.2" x14ac:dyDescent="0.2"/>
  <cols>
    <col min="1" max="1" width="4.5546875" style="1" bestFit="1" customWidth="1"/>
    <col min="2" max="2" width="14.88671875" style="1" customWidth="1"/>
    <col min="3" max="3" width="5.5546875" style="1" bestFit="1" customWidth="1"/>
    <col min="4" max="4" width="9.5546875" style="1" customWidth="1"/>
    <col min="5" max="5" width="7.5546875" style="1" customWidth="1"/>
    <col min="6" max="28" width="7.33203125" style="1" customWidth="1"/>
    <col min="29" max="29" width="11.44140625" style="1" customWidth="1"/>
    <col min="30" max="37" width="7.33203125" style="1" customWidth="1"/>
    <col min="38" max="38" width="3.77734375" style="1" customWidth="1"/>
    <col min="39" max="54" width="7.33203125" style="1" customWidth="1"/>
    <col min="55" max="16384" width="8.88671875" style="1"/>
  </cols>
  <sheetData>
    <row r="1" spans="1:55" ht="13.95" customHeight="1" x14ac:dyDescent="0.2">
      <c r="A1" s="9" t="s">
        <v>86</v>
      </c>
      <c r="B1" s="9"/>
      <c r="C1" s="9"/>
      <c r="D1" s="9"/>
      <c r="E1" s="9"/>
      <c r="F1" s="9"/>
      <c r="G1" s="9"/>
      <c r="I1" s="310" t="s">
        <v>123</v>
      </c>
    </row>
    <row r="2" spans="1:55" ht="13.95" customHeight="1" x14ac:dyDescent="0.2">
      <c r="A2" s="9"/>
      <c r="B2" s="9" t="s">
        <v>81</v>
      </c>
      <c r="C2" s="9"/>
      <c r="D2" s="9"/>
      <c r="E2" s="9"/>
      <c r="F2" s="9"/>
      <c r="G2" s="9"/>
      <c r="I2" s="136" t="s">
        <v>4</v>
      </c>
      <c r="J2" s="137" t="s">
        <v>6</v>
      </c>
      <c r="K2" s="138" t="s">
        <v>7</v>
      </c>
      <c r="L2" s="138" t="s">
        <v>8</v>
      </c>
      <c r="M2" s="138" t="s">
        <v>9</v>
      </c>
      <c r="N2" s="138" t="s">
        <v>10</v>
      </c>
      <c r="O2" s="138" t="s">
        <v>11</v>
      </c>
      <c r="P2" s="139" t="s">
        <v>12</v>
      </c>
    </row>
    <row r="3" spans="1:55" ht="13.95" customHeight="1" x14ac:dyDescent="0.2">
      <c r="A3" s="9"/>
      <c r="B3" s="302" t="s">
        <v>88</v>
      </c>
      <c r="C3" s="9"/>
      <c r="D3" s="9"/>
      <c r="E3" s="9"/>
      <c r="F3" s="9"/>
      <c r="G3" s="9"/>
      <c r="I3" s="18" t="s">
        <v>5</v>
      </c>
      <c r="J3" s="19">
        <v>1</v>
      </c>
      <c r="K3" s="20">
        <v>2</v>
      </c>
      <c r="L3" s="20">
        <v>3</v>
      </c>
      <c r="M3" s="20">
        <v>4</v>
      </c>
      <c r="N3" s="20">
        <v>5</v>
      </c>
      <c r="O3" s="20">
        <v>6</v>
      </c>
      <c r="P3" s="21">
        <v>7</v>
      </c>
    </row>
    <row r="4" spans="1:55" ht="13.95" customHeight="1" x14ac:dyDescent="0.2">
      <c r="A4" s="9"/>
      <c r="B4" s="308" t="s">
        <v>92</v>
      </c>
      <c r="C4" s="9"/>
      <c r="D4" s="304"/>
      <c r="E4" s="9"/>
      <c r="F4" s="9"/>
      <c r="G4" s="9"/>
      <c r="I4" s="310" t="s">
        <v>124</v>
      </c>
    </row>
    <row r="5" spans="1:55" ht="13.95" customHeight="1" x14ac:dyDescent="0.2">
      <c r="A5" s="9"/>
      <c r="B5" s="308" t="s">
        <v>98</v>
      </c>
      <c r="C5" s="9"/>
      <c r="D5" s="9"/>
      <c r="E5" s="9"/>
      <c r="F5" s="9"/>
      <c r="G5" s="9"/>
      <c r="I5" s="65" t="s">
        <v>13</v>
      </c>
      <c r="J5" s="369" t="s">
        <v>14</v>
      </c>
      <c r="K5" s="370"/>
      <c r="L5" s="371" t="s">
        <v>15</v>
      </c>
      <c r="M5" s="372"/>
      <c r="N5" s="370" t="s">
        <v>16</v>
      </c>
      <c r="O5" s="372"/>
    </row>
    <row r="6" spans="1:55" ht="13.95" customHeight="1" x14ac:dyDescent="0.2">
      <c r="A6" s="9"/>
      <c r="B6" s="308" t="s">
        <v>99</v>
      </c>
      <c r="C6" s="9"/>
      <c r="D6" s="304"/>
      <c r="E6" s="9"/>
      <c r="F6" s="9"/>
      <c r="G6" s="9"/>
      <c r="I6" s="18" t="s">
        <v>5</v>
      </c>
      <c r="J6" s="373">
        <v>1</v>
      </c>
      <c r="K6" s="374"/>
      <c r="L6" s="375">
        <v>2</v>
      </c>
      <c r="M6" s="376"/>
      <c r="N6" s="374">
        <v>3</v>
      </c>
      <c r="O6" s="376"/>
    </row>
    <row r="7" spans="1:55" ht="13.95" customHeight="1" x14ac:dyDescent="0.2">
      <c r="A7" s="9"/>
      <c r="B7" s="289" t="str">
        <f>IF(C50&lt;&gt;K$34,"年代エラー","")</f>
        <v/>
      </c>
      <c r="C7" s="9"/>
      <c r="D7" s="9"/>
      <c r="E7" s="9"/>
      <c r="F7" s="9"/>
      <c r="G7" s="309" t="s">
        <v>93</v>
      </c>
      <c r="H7" s="325"/>
      <c r="I7" s="288"/>
    </row>
    <row r="8" spans="1:55" ht="13.95" customHeight="1" x14ac:dyDescent="0.2">
      <c r="B8" s="289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55" ht="19.2" x14ac:dyDescent="0.2">
      <c r="B9" s="403" t="s">
        <v>171</v>
      </c>
      <c r="C9" s="9"/>
      <c r="D9" s="9"/>
      <c r="F9" s="184" t="s">
        <v>60</v>
      </c>
      <c r="G9" s="185"/>
      <c r="H9" s="185"/>
      <c r="I9" s="185"/>
      <c r="J9" s="185"/>
      <c r="K9" s="194" t="s">
        <v>23</v>
      </c>
      <c r="L9"/>
      <c r="M9"/>
      <c r="N9"/>
      <c r="O9"/>
      <c r="P9"/>
      <c r="Q9"/>
      <c r="R9"/>
      <c r="S9"/>
      <c r="T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</row>
    <row r="10" spans="1:55" ht="26.4" x14ac:dyDescent="0.2">
      <c r="A10" s="10" t="s">
        <v>17</v>
      </c>
      <c r="B10" s="11" t="s">
        <v>18</v>
      </c>
      <c r="C10" s="12" t="s">
        <v>3</v>
      </c>
      <c r="D10" s="13" t="s">
        <v>13</v>
      </c>
      <c r="E10" s="206" t="s">
        <v>19</v>
      </c>
      <c r="F10" s="232" t="s">
        <v>0</v>
      </c>
      <c r="G10" s="233" t="s">
        <v>25</v>
      </c>
      <c r="H10" s="233" t="s">
        <v>1</v>
      </c>
      <c r="I10" s="234" t="s">
        <v>2</v>
      </c>
      <c r="J10" s="229" t="s">
        <v>59</v>
      </c>
      <c r="K10" s="76" t="s">
        <v>24</v>
      </c>
      <c r="L10"/>
      <c r="M10"/>
      <c r="N10"/>
      <c r="O10"/>
      <c r="P10"/>
      <c r="Q10"/>
      <c r="R10"/>
      <c r="S10"/>
      <c r="T10"/>
      <c r="W10"/>
      <c r="X10"/>
      <c r="Y10"/>
      <c r="Z10"/>
      <c r="AA10"/>
      <c r="AB10" s="348" t="s">
        <v>161</v>
      </c>
      <c r="AC10" s="348" t="s">
        <v>162</v>
      </c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</row>
    <row r="11" spans="1:55" x14ac:dyDescent="0.2">
      <c r="A11" s="25" t="s">
        <v>20</v>
      </c>
      <c r="B11" s="22" t="s">
        <v>30</v>
      </c>
      <c r="C11" s="407">
        <v>4</v>
      </c>
      <c r="D11" s="353">
        <v>3</v>
      </c>
      <c r="E11" s="69">
        <f t="shared" ref="E11:E33" si="0">SUM(F11:J11)</f>
        <v>24</v>
      </c>
      <c r="F11" s="255"/>
      <c r="G11" s="72">
        <v>24</v>
      </c>
      <c r="H11" s="72"/>
      <c r="I11" s="256"/>
      <c r="J11" s="250"/>
      <c r="K11" s="155">
        <f t="shared" ref="K11:K33" si="1">IF(COUNT(F11:J11)=0,"",IF(COUNT(F11:J11)=1,1,2))</f>
        <v>1</v>
      </c>
      <c r="L11"/>
      <c r="M11"/>
      <c r="N11"/>
      <c r="O11"/>
      <c r="P11"/>
      <c r="Q11"/>
      <c r="R11"/>
      <c r="S11"/>
      <c r="T11"/>
      <c r="W11"/>
      <c r="X11"/>
      <c r="Y11"/>
      <c r="Z11"/>
      <c r="AA11"/>
      <c r="AB11" s="124">
        <f>IF($E11=0,0,IF($E11&gt;$H$7,1,0))</f>
        <v>1</v>
      </c>
      <c r="AC11">
        <f>IF($C11="",0,IF($C11=0,1,IF($C11&gt;7,1,0)))</f>
        <v>0</v>
      </c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</row>
    <row r="12" spans="1:55" x14ac:dyDescent="0.2">
      <c r="A12" s="61" t="s">
        <v>22</v>
      </c>
      <c r="B12" s="62" t="s">
        <v>21</v>
      </c>
      <c r="C12" s="408">
        <v>8</v>
      </c>
      <c r="D12" s="354">
        <v>2</v>
      </c>
      <c r="E12" s="291">
        <f t="shared" si="0"/>
        <v>25</v>
      </c>
      <c r="F12" s="257"/>
      <c r="G12" s="73"/>
      <c r="H12" s="73">
        <v>15</v>
      </c>
      <c r="I12" s="258"/>
      <c r="J12" s="251">
        <v>10</v>
      </c>
      <c r="K12" s="156">
        <f t="shared" si="1"/>
        <v>2</v>
      </c>
      <c r="L12"/>
      <c r="M12"/>
      <c r="N12"/>
      <c r="O12"/>
      <c r="P12"/>
      <c r="Q12"/>
      <c r="R12"/>
      <c r="S12"/>
      <c r="T12"/>
      <c r="W12"/>
      <c r="X12"/>
      <c r="Y12"/>
      <c r="Z12"/>
      <c r="AA12"/>
      <c r="AB12" s="124">
        <f t="shared" ref="AB12:AB33" si="2">IF($E12=0,0,IF($E12&gt;$H$7,1,0))</f>
        <v>1</v>
      </c>
      <c r="AC12">
        <f t="shared" ref="AC12:AC33" si="3">IF($C12="",0,IF($C12=0,1,IF($C12&gt;7,1,0)))</f>
        <v>1</v>
      </c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</row>
    <row r="13" spans="1:55" ht="15" customHeight="1" thickBot="1" x14ac:dyDescent="0.25">
      <c r="A13" s="27" t="s">
        <v>29</v>
      </c>
      <c r="B13" s="377" t="s">
        <v>72</v>
      </c>
      <c r="C13" s="378"/>
      <c r="D13" s="379"/>
      <c r="E13" s="359">
        <f t="shared" si="0"/>
        <v>40</v>
      </c>
      <c r="F13" s="259"/>
      <c r="G13" s="74"/>
      <c r="H13" s="74"/>
      <c r="I13" s="260">
        <v>34</v>
      </c>
      <c r="J13" s="252">
        <v>6</v>
      </c>
      <c r="K13" s="157">
        <f t="shared" si="1"/>
        <v>2</v>
      </c>
      <c r="L13"/>
      <c r="M13" s="9" t="s">
        <v>70</v>
      </c>
      <c r="N13" s="9"/>
      <c r="O13" s="9"/>
      <c r="P13" s="9"/>
      <c r="S13"/>
      <c r="T13"/>
      <c r="W13"/>
      <c r="X13"/>
      <c r="Y13"/>
      <c r="Z13"/>
      <c r="AA13"/>
      <c r="AB13" s="124">
        <f t="shared" si="2"/>
        <v>1</v>
      </c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</row>
    <row r="14" spans="1:55" ht="15" customHeight="1" thickTop="1" x14ac:dyDescent="0.2">
      <c r="A14" s="28">
        <v>1</v>
      </c>
      <c r="B14" s="2"/>
      <c r="C14" s="394"/>
      <c r="D14" s="362"/>
      <c r="E14" s="405">
        <f t="shared" si="0"/>
        <v>0</v>
      </c>
      <c r="F14" s="241"/>
      <c r="G14" s="2"/>
      <c r="H14" s="2"/>
      <c r="I14" s="261"/>
      <c r="J14" s="253"/>
      <c r="K14" s="156" t="str">
        <f t="shared" si="1"/>
        <v/>
      </c>
      <c r="L14"/>
      <c r="M14" s="311" t="s">
        <v>141</v>
      </c>
      <c r="N14" s="312"/>
      <c r="O14" s="312"/>
      <c r="P14" s="312"/>
      <c r="Q14" s="313"/>
      <c r="S14"/>
      <c r="T14"/>
      <c r="W14"/>
      <c r="X14"/>
      <c r="Y14"/>
      <c r="Z14"/>
      <c r="AA14"/>
      <c r="AB14" s="124">
        <f t="shared" si="2"/>
        <v>0</v>
      </c>
      <c r="AC14">
        <f t="shared" si="3"/>
        <v>0</v>
      </c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</row>
    <row r="15" spans="1:55" ht="15" customHeight="1" x14ac:dyDescent="0.2">
      <c r="A15" s="29">
        <f>A14+1</f>
        <v>2</v>
      </c>
      <c r="B15" s="4"/>
      <c r="C15" s="395"/>
      <c r="D15" s="360"/>
      <c r="E15" s="406">
        <f t="shared" si="0"/>
        <v>0</v>
      </c>
      <c r="F15" s="243"/>
      <c r="G15" s="4"/>
      <c r="H15" s="4"/>
      <c r="I15" s="262"/>
      <c r="J15" s="254"/>
      <c r="K15" s="158" t="str">
        <f t="shared" si="1"/>
        <v/>
      </c>
      <c r="L15"/>
      <c r="M15" s="322" t="s">
        <v>26</v>
      </c>
      <c r="N15" s="323"/>
      <c r="O15" s="323"/>
      <c r="P15" s="323"/>
      <c r="Q15" s="324"/>
      <c r="S15"/>
      <c r="T15"/>
      <c r="W15"/>
      <c r="X15"/>
      <c r="Y15"/>
      <c r="Z15"/>
      <c r="AA15"/>
      <c r="AB15" s="124">
        <f t="shared" si="2"/>
        <v>0</v>
      </c>
      <c r="AC15">
        <f t="shared" si="3"/>
        <v>0</v>
      </c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</row>
    <row r="16" spans="1:55" ht="15" customHeight="1" x14ac:dyDescent="0.2">
      <c r="A16" s="29">
        <f t="shared" ref="A16:A33" si="4">A15+1</f>
        <v>3</v>
      </c>
      <c r="B16" s="4"/>
      <c r="C16" s="395"/>
      <c r="D16" s="360"/>
      <c r="E16" s="406">
        <f t="shared" si="0"/>
        <v>0</v>
      </c>
      <c r="F16" s="243"/>
      <c r="G16" s="4"/>
      <c r="H16" s="4"/>
      <c r="I16" s="262"/>
      <c r="J16" s="254"/>
      <c r="K16" s="158" t="str">
        <f t="shared" si="1"/>
        <v/>
      </c>
      <c r="L16"/>
      <c r="M16" s="314" t="s">
        <v>62</v>
      </c>
      <c r="N16" s="315"/>
      <c r="O16" s="315"/>
      <c r="P16" s="315"/>
      <c r="Q16" s="316"/>
      <c r="S16"/>
      <c r="T16"/>
      <c r="W16"/>
      <c r="X16"/>
      <c r="Y16"/>
      <c r="Z16"/>
      <c r="AA16"/>
      <c r="AB16" s="124">
        <f t="shared" si="2"/>
        <v>0</v>
      </c>
      <c r="AC16">
        <f t="shared" si="3"/>
        <v>0</v>
      </c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</row>
    <row r="17" spans="1:55" ht="15" customHeight="1" x14ac:dyDescent="0.2">
      <c r="A17" s="29">
        <f t="shared" si="4"/>
        <v>4</v>
      </c>
      <c r="B17" s="4"/>
      <c r="C17" s="395"/>
      <c r="D17" s="360"/>
      <c r="E17" s="406">
        <f t="shared" si="0"/>
        <v>0</v>
      </c>
      <c r="F17" s="243"/>
      <c r="G17" s="4"/>
      <c r="H17" s="4"/>
      <c r="I17" s="244"/>
      <c r="J17" s="230"/>
      <c r="K17" s="158" t="str">
        <f t="shared" si="1"/>
        <v/>
      </c>
      <c r="L17"/>
      <c r="M17" s="314" t="s">
        <v>63</v>
      </c>
      <c r="N17" s="315"/>
      <c r="O17" s="315"/>
      <c r="P17" s="315"/>
      <c r="Q17" s="316"/>
      <c r="S17"/>
      <c r="T17"/>
      <c r="W17"/>
      <c r="X17"/>
      <c r="Y17"/>
      <c r="Z17"/>
      <c r="AA17"/>
      <c r="AB17" s="124">
        <f t="shared" si="2"/>
        <v>0</v>
      </c>
      <c r="AC17">
        <f t="shared" si="3"/>
        <v>0</v>
      </c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</row>
    <row r="18" spans="1:55" ht="15" customHeight="1" x14ac:dyDescent="0.2">
      <c r="A18" s="29">
        <f t="shared" si="4"/>
        <v>5</v>
      </c>
      <c r="B18" s="4"/>
      <c r="C18" s="395"/>
      <c r="D18" s="360"/>
      <c r="E18" s="406">
        <f t="shared" si="0"/>
        <v>0</v>
      </c>
      <c r="F18" s="243"/>
      <c r="G18" s="4"/>
      <c r="H18" s="4"/>
      <c r="I18" s="244"/>
      <c r="J18" s="230"/>
      <c r="K18" s="158" t="str">
        <f t="shared" si="1"/>
        <v/>
      </c>
      <c r="L18"/>
      <c r="M18" s="314" t="s">
        <v>64</v>
      </c>
      <c r="N18" s="315"/>
      <c r="O18" s="315"/>
      <c r="P18" s="315"/>
      <c r="Q18" s="316"/>
      <c r="S18"/>
      <c r="T18"/>
      <c r="W18"/>
      <c r="X18"/>
      <c r="Y18"/>
      <c r="Z18"/>
      <c r="AA18"/>
      <c r="AB18" s="124">
        <f t="shared" si="2"/>
        <v>0</v>
      </c>
      <c r="AC18">
        <f t="shared" si="3"/>
        <v>0</v>
      </c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</row>
    <row r="19" spans="1:55" ht="15" customHeight="1" x14ac:dyDescent="0.2">
      <c r="A19" s="29">
        <f t="shared" si="4"/>
        <v>6</v>
      </c>
      <c r="B19" s="4"/>
      <c r="C19" s="395"/>
      <c r="D19" s="360"/>
      <c r="E19" s="406">
        <f t="shared" si="0"/>
        <v>0</v>
      </c>
      <c r="F19" s="243"/>
      <c r="G19" s="4"/>
      <c r="H19" s="4"/>
      <c r="I19" s="244"/>
      <c r="J19" s="230"/>
      <c r="K19" s="158" t="str">
        <f t="shared" si="1"/>
        <v/>
      </c>
      <c r="L19"/>
      <c r="M19" s="314" t="s">
        <v>65</v>
      </c>
      <c r="N19" s="315"/>
      <c r="O19" s="315"/>
      <c r="P19" s="315"/>
      <c r="Q19" s="316"/>
      <c r="S19"/>
      <c r="T19"/>
      <c r="W19"/>
      <c r="X19"/>
      <c r="Y19"/>
      <c r="Z19"/>
      <c r="AA19"/>
      <c r="AB19" s="124">
        <f t="shared" si="2"/>
        <v>0</v>
      </c>
      <c r="AC19">
        <f t="shared" si="3"/>
        <v>0</v>
      </c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</row>
    <row r="20" spans="1:55" ht="15" customHeight="1" x14ac:dyDescent="0.2">
      <c r="A20" s="29">
        <f t="shared" si="4"/>
        <v>7</v>
      </c>
      <c r="B20" s="4"/>
      <c r="C20" s="395"/>
      <c r="D20" s="360"/>
      <c r="E20" s="406">
        <f t="shared" si="0"/>
        <v>0</v>
      </c>
      <c r="F20" s="243"/>
      <c r="G20" s="4"/>
      <c r="H20" s="4"/>
      <c r="I20" s="244"/>
      <c r="J20" s="230"/>
      <c r="K20" s="158" t="str">
        <f t="shared" si="1"/>
        <v/>
      </c>
      <c r="L20"/>
      <c r="M20" s="314" t="s">
        <v>66</v>
      </c>
      <c r="N20" s="315"/>
      <c r="O20" s="315"/>
      <c r="P20" s="315"/>
      <c r="Q20" s="316"/>
      <c r="S20"/>
      <c r="T20"/>
      <c r="W20"/>
      <c r="X20"/>
      <c r="Y20"/>
      <c r="Z20"/>
      <c r="AA20"/>
      <c r="AB20" s="124">
        <f t="shared" si="2"/>
        <v>0</v>
      </c>
      <c r="AC20">
        <f t="shared" si="3"/>
        <v>0</v>
      </c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</row>
    <row r="21" spans="1:55" ht="15" customHeight="1" x14ac:dyDescent="0.2">
      <c r="A21" s="29">
        <f t="shared" si="4"/>
        <v>8</v>
      </c>
      <c r="B21" s="4"/>
      <c r="C21" s="395"/>
      <c r="D21" s="360"/>
      <c r="E21" s="406">
        <f t="shared" si="0"/>
        <v>0</v>
      </c>
      <c r="F21" s="243"/>
      <c r="G21" s="4"/>
      <c r="H21" s="4"/>
      <c r="I21" s="244"/>
      <c r="J21" s="230"/>
      <c r="K21" s="158" t="str">
        <f t="shared" si="1"/>
        <v/>
      </c>
      <c r="L21"/>
      <c r="M21" s="314" t="s">
        <v>67</v>
      </c>
      <c r="N21" s="315"/>
      <c r="O21" s="315"/>
      <c r="P21" s="315"/>
      <c r="Q21" s="316"/>
      <c r="S21"/>
      <c r="T21"/>
      <c r="W21"/>
      <c r="X21"/>
      <c r="Y21"/>
      <c r="Z21"/>
      <c r="AA21"/>
      <c r="AB21" s="124">
        <f t="shared" si="2"/>
        <v>0</v>
      </c>
      <c r="AC21">
        <f t="shared" si="3"/>
        <v>0</v>
      </c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</row>
    <row r="22" spans="1:55" ht="15" customHeight="1" x14ac:dyDescent="0.2">
      <c r="A22" s="29">
        <f t="shared" si="4"/>
        <v>9</v>
      </c>
      <c r="B22" s="4"/>
      <c r="C22" s="395"/>
      <c r="D22" s="360"/>
      <c r="E22" s="406">
        <f t="shared" si="0"/>
        <v>0</v>
      </c>
      <c r="F22" s="243"/>
      <c r="G22" s="4"/>
      <c r="H22" s="4"/>
      <c r="I22" s="244"/>
      <c r="J22" s="230"/>
      <c r="K22" s="158" t="str">
        <f t="shared" si="1"/>
        <v/>
      </c>
      <c r="L22"/>
      <c r="M22" s="314" t="s">
        <v>68</v>
      </c>
      <c r="N22" s="315"/>
      <c r="O22" s="315"/>
      <c r="P22" s="315"/>
      <c r="Q22" s="316"/>
      <c r="S22"/>
      <c r="T22"/>
      <c r="W22"/>
      <c r="X22"/>
      <c r="Y22"/>
      <c r="Z22"/>
      <c r="AA22"/>
      <c r="AB22" s="124">
        <f t="shared" si="2"/>
        <v>0</v>
      </c>
      <c r="AC22">
        <f t="shared" si="3"/>
        <v>0</v>
      </c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</row>
    <row r="23" spans="1:55" ht="15" customHeight="1" x14ac:dyDescent="0.2">
      <c r="A23" s="29">
        <f t="shared" si="4"/>
        <v>10</v>
      </c>
      <c r="B23" s="4"/>
      <c r="C23" s="395"/>
      <c r="D23" s="360"/>
      <c r="E23" s="406">
        <f t="shared" si="0"/>
        <v>0</v>
      </c>
      <c r="F23" s="243"/>
      <c r="G23" s="4"/>
      <c r="H23" s="4"/>
      <c r="I23" s="244"/>
      <c r="J23" s="230"/>
      <c r="K23" s="158" t="str">
        <f t="shared" si="1"/>
        <v/>
      </c>
      <c r="L23"/>
      <c r="M23" s="317" t="s">
        <v>69</v>
      </c>
      <c r="N23" s="318"/>
      <c r="O23" s="318"/>
      <c r="P23" s="318"/>
      <c r="Q23" s="319"/>
      <c r="S23"/>
      <c r="T23"/>
      <c r="W23"/>
      <c r="X23"/>
      <c r="Y23"/>
      <c r="Z23"/>
      <c r="AA23"/>
      <c r="AB23" s="124">
        <f t="shared" si="2"/>
        <v>0</v>
      </c>
      <c r="AC23">
        <f t="shared" si="3"/>
        <v>0</v>
      </c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</row>
    <row r="24" spans="1:55" ht="15" customHeight="1" x14ac:dyDescent="0.2">
      <c r="A24" s="29">
        <f t="shared" si="4"/>
        <v>11</v>
      </c>
      <c r="B24" s="4"/>
      <c r="C24" s="395"/>
      <c r="D24" s="360"/>
      <c r="E24" s="406">
        <f t="shared" si="0"/>
        <v>0</v>
      </c>
      <c r="F24" s="243"/>
      <c r="G24" s="4"/>
      <c r="H24" s="4"/>
      <c r="I24" s="244"/>
      <c r="J24" s="230"/>
      <c r="K24" s="158" t="str">
        <f t="shared" si="1"/>
        <v/>
      </c>
      <c r="L24"/>
      <c r="M24" s="9" t="s">
        <v>71</v>
      </c>
      <c r="N24" s="9"/>
      <c r="O24" s="9"/>
      <c r="P24" s="9"/>
      <c r="S24"/>
      <c r="T24"/>
      <c r="W24"/>
      <c r="X24"/>
      <c r="Y24"/>
      <c r="Z24"/>
      <c r="AA24"/>
      <c r="AB24" s="124">
        <f t="shared" si="2"/>
        <v>0</v>
      </c>
      <c r="AC24">
        <f t="shared" si="3"/>
        <v>0</v>
      </c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</row>
    <row r="25" spans="1:55" ht="15" customHeight="1" x14ac:dyDescent="0.2">
      <c r="A25" s="29">
        <f t="shared" si="4"/>
        <v>12</v>
      </c>
      <c r="B25" s="4"/>
      <c r="C25" s="395"/>
      <c r="D25" s="360"/>
      <c r="E25" s="406">
        <f t="shared" si="0"/>
        <v>0</v>
      </c>
      <c r="F25" s="243"/>
      <c r="G25" s="4"/>
      <c r="H25" s="4"/>
      <c r="I25" s="244"/>
      <c r="J25" s="230"/>
      <c r="K25" s="158" t="str">
        <f t="shared" si="1"/>
        <v/>
      </c>
      <c r="L25"/>
      <c r="M25"/>
      <c r="N25"/>
      <c r="O25"/>
      <c r="P25"/>
      <c r="Q25"/>
      <c r="S25"/>
      <c r="T25"/>
      <c r="W25"/>
      <c r="X25"/>
      <c r="Y25"/>
      <c r="Z25"/>
      <c r="AA25"/>
      <c r="AB25" s="124">
        <f t="shared" si="2"/>
        <v>0</v>
      </c>
      <c r="AC25">
        <f t="shared" si="3"/>
        <v>0</v>
      </c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</row>
    <row r="26" spans="1:55" ht="15" customHeight="1" x14ac:dyDescent="0.2">
      <c r="A26" s="29">
        <f t="shared" si="4"/>
        <v>13</v>
      </c>
      <c r="B26" s="4"/>
      <c r="C26" s="395"/>
      <c r="D26" s="360"/>
      <c r="E26" s="406">
        <f t="shared" si="0"/>
        <v>0</v>
      </c>
      <c r="F26" s="243"/>
      <c r="G26" s="4"/>
      <c r="H26" s="4"/>
      <c r="I26" s="244"/>
      <c r="J26" s="230"/>
      <c r="K26" s="158" t="str">
        <f t="shared" si="1"/>
        <v/>
      </c>
      <c r="L26"/>
      <c r="M26"/>
      <c r="N26"/>
      <c r="O26"/>
      <c r="P26"/>
      <c r="Q26"/>
      <c r="R26"/>
      <c r="S26"/>
      <c r="T26"/>
      <c r="W26"/>
      <c r="X26"/>
      <c r="Y26"/>
      <c r="Z26"/>
      <c r="AA26"/>
      <c r="AB26" s="124">
        <f t="shared" si="2"/>
        <v>0</v>
      </c>
      <c r="AC26">
        <f t="shared" si="3"/>
        <v>0</v>
      </c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55" ht="15" customHeight="1" x14ac:dyDescent="0.2">
      <c r="A27" s="29">
        <f t="shared" si="4"/>
        <v>14</v>
      </c>
      <c r="B27" s="4"/>
      <c r="C27" s="395"/>
      <c r="D27" s="360"/>
      <c r="E27" s="406">
        <f t="shared" si="0"/>
        <v>0</v>
      </c>
      <c r="F27" s="243"/>
      <c r="G27" s="4"/>
      <c r="H27" s="4"/>
      <c r="I27" s="244"/>
      <c r="J27" s="230"/>
      <c r="K27" s="158" t="str">
        <f t="shared" si="1"/>
        <v/>
      </c>
      <c r="L27"/>
      <c r="M27"/>
      <c r="N27"/>
      <c r="O27"/>
      <c r="P27"/>
      <c r="Q27"/>
      <c r="R27"/>
      <c r="S27"/>
      <c r="T27"/>
      <c r="W27"/>
      <c r="X27"/>
      <c r="Y27"/>
      <c r="Z27"/>
      <c r="AA27"/>
      <c r="AB27" s="124">
        <f t="shared" si="2"/>
        <v>0</v>
      </c>
      <c r="AC27">
        <f t="shared" si="3"/>
        <v>0</v>
      </c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</row>
    <row r="28" spans="1:55" ht="15" customHeight="1" x14ac:dyDescent="0.2">
      <c r="A28" s="29">
        <f t="shared" si="4"/>
        <v>15</v>
      </c>
      <c r="B28" s="4"/>
      <c r="C28" s="395"/>
      <c r="D28" s="360"/>
      <c r="E28" s="406">
        <f t="shared" si="0"/>
        <v>0</v>
      </c>
      <c r="F28" s="243"/>
      <c r="G28" s="4"/>
      <c r="H28" s="4"/>
      <c r="I28" s="244"/>
      <c r="J28" s="230"/>
      <c r="K28" s="158" t="str">
        <f t="shared" si="1"/>
        <v/>
      </c>
      <c r="L28"/>
      <c r="M28"/>
      <c r="N28"/>
      <c r="O28"/>
      <c r="P28"/>
      <c r="Q28"/>
      <c r="R28"/>
      <c r="S28"/>
      <c r="T28"/>
      <c r="W28"/>
      <c r="X28"/>
      <c r="Y28"/>
      <c r="Z28"/>
      <c r="AA28"/>
      <c r="AB28" s="124">
        <f t="shared" si="2"/>
        <v>0</v>
      </c>
      <c r="AC28">
        <f t="shared" si="3"/>
        <v>0</v>
      </c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</row>
    <row r="29" spans="1:55" ht="15" customHeight="1" x14ac:dyDescent="0.2">
      <c r="A29" s="29">
        <f t="shared" si="4"/>
        <v>16</v>
      </c>
      <c r="B29" s="4"/>
      <c r="C29" s="395"/>
      <c r="D29" s="360"/>
      <c r="E29" s="406">
        <f t="shared" si="0"/>
        <v>0</v>
      </c>
      <c r="F29" s="243"/>
      <c r="G29" s="4"/>
      <c r="H29" s="4"/>
      <c r="I29" s="244"/>
      <c r="J29" s="230"/>
      <c r="K29" s="158" t="str">
        <f t="shared" si="1"/>
        <v/>
      </c>
      <c r="L29"/>
      <c r="M29"/>
      <c r="N29"/>
      <c r="O29"/>
      <c r="P29"/>
      <c r="Q29"/>
      <c r="R29"/>
      <c r="S29"/>
      <c r="T29"/>
      <c r="W29"/>
      <c r="X29"/>
      <c r="Y29"/>
      <c r="Z29"/>
      <c r="AA29"/>
      <c r="AB29" s="124">
        <f t="shared" si="2"/>
        <v>0</v>
      </c>
      <c r="AC29">
        <f t="shared" si="3"/>
        <v>0</v>
      </c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</row>
    <row r="30" spans="1:55" ht="15" customHeight="1" x14ac:dyDescent="0.2">
      <c r="A30" s="29">
        <f t="shared" si="4"/>
        <v>17</v>
      </c>
      <c r="B30" s="4"/>
      <c r="C30" s="395"/>
      <c r="D30" s="360"/>
      <c r="E30" s="406">
        <f t="shared" si="0"/>
        <v>0</v>
      </c>
      <c r="F30" s="243"/>
      <c r="G30" s="4"/>
      <c r="H30" s="4"/>
      <c r="I30" s="244"/>
      <c r="J30" s="230"/>
      <c r="K30" s="158" t="str">
        <f t="shared" si="1"/>
        <v/>
      </c>
      <c r="L30"/>
      <c r="M30"/>
      <c r="N30"/>
      <c r="O30"/>
      <c r="P30"/>
      <c r="Q30"/>
      <c r="R30"/>
      <c r="S30"/>
      <c r="T30"/>
      <c r="W30"/>
      <c r="X30"/>
      <c r="Y30"/>
      <c r="Z30"/>
      <c r="AA30"/>
      <c r="AB30" s="124">
        <f t="shared" si="2"/>
        <v>0</v>
      </c>
      <c r="AC30">
        <f t="shared" si="3"/>
        <v>0</v>
      </c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</row>
    <row r="31" spans="1:55" ht="15" customHeight="1" x14ac:dyDescent="0.2">
      <c r="A31" s="29">
        <f t="shared" si="4"/>
        <v>18</v>
      </c>
      <c r="B31" s="4"/>
      <c r="C31" s="395"/>
      <c r="D31" s="360"/>
      <c r="E31" s="406">
        <f t="shared" si="0"/>
        <v>0</v>
      </c>
      <c r="F31" s="243"/>
      <c r="G31" s="4"/>
      <c r="H31" s="4"/>
      <c r="I31" s="244"/>
      <c r="J31" s="230"/>
      <c r="K31" s="158" t="str">
        <f t="shared" si="1"/>
        <v/>
      </c>
      <c r="L31"/>
      <c r="M31"/>
      <c r="N31"/>
      <c r="O31"/>
      <c r="P31"/>
      <c r="Q31"/>
      <c r="R31"/>
      <c r="S31"/>
      <c r="T31"/>
      <c r="W31"/>
      <c r="X31"/>
      <c r="Y31"/>
      <c r="Z31"/>
      <c r="AA31"/>
      <c r="AB31" s="124">
        <f t="shared" si="2"/>
        <v>0</v>
      </c>
      <c r="AC31">
        <f t="shared" si="3"/>
        <v>0</v>
      </c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</row>
    <row r="32" spans="1:55" ht="15" customHeight="1" x14ac:dyDescent="0.2">
      <c r="A32" s="29">
        <f t="shared" si="4"/>
        <v>19</v>
      </c>
      <c r="B32" s="4"/>
      <c r="C32" s="395"/>
      <c r="D32" s="360"/>
      <c r="E32" s="406">
        <f t="shared" si="0"/>
        <v>0</v>
      </c>
      <c r="F32" s="243"/>
      <c r="G32" s="4"/>
      <c r="H32" s="4"/>
      <c r="I32" s="244"/>
      <c r="J32" s="230"/>
      <c r="K32" s="158" t="str">
        <f t="shared" si="1"/>
        <v/>
      </c>
      <c r="L32"/>
      <c r="M32"/>
      <c r="N32"/>
      <c r="O32"/>
      <c r="P32"/>
      <c r="Q32"/>
      <c r="R32"/>
      <c r="S32"/>
      <c r="T32"/>
      <c r="W32"/>
      <c r="X32"/>
      <c r="Y32"/>
      <c r="Z32"/>
      <c r="AA32"/>
      <c r="AB32" s="124">
        <f t="shared" si="2"/>
        <v>0</v>
      </c>
      <c r="AC32">
        <f t="shared" si="3"/>
        <v>0</v>
      </c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</row>
    <row r="33" spans="1:55" ht="15" customHeight="1" x14ac:dyDescent="0.2">
      <c r="A33" s="30">
        <f t="shared" si="4"/>
        <v>20</v>
      </c>
      <c r="B33" s="6"/>
      <c r="C33" s="395"/>
      <c r="D33" s="361"/>
      <c r="E33" s="406">
        <f t="shared" si="0"/>
        <v>0</v>
      </c>
      <c r="F33" s="245"/>
      <c r="G33" s="6"/>
      <c r="H33" s="6"/>
      <c r="I33" s="246"/>
      <c r="J33" s="231"/>
      <c r="K33" s="159" t="str">
        <f t="shared" si="1"/>
        <v/>
      </c>
      <c r="L33"/>
      <c r="M33"/>
      <c r="N33"/>
      <c r="O33"/>
      <c r="P33"/>
      <c r="Q33"/>
      <c r="R33"/>
      <c r="S33"/>
      <c r="T33"/>
      <c r="W33"/>
      <c r="X33"/>
      <c r="Y33"/>
      <c r="Z33"/>
      <c r="AA33"/>
      <c r="AB33" s="124">
        <f t="shared" si="2"/>
        <v>0</v>
      </c>
      <c r="AC33">
        <f t="shared" si="3"/>
        <v>0</v>
      </c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</row>
    <row r="34" spans="1:55" x14ac:dyDescent="0.2">
      <c r="J34" s="134" t="s">
        <v>33</v>
      </c>
      <c r="K34" s="80">
        <f>COUNT(K14:K33)</f>
        <v>0</v>
      </c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</row>
    <row r="35" spans="1:55" x14ac:dyDescent="0.2"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</row>
    <row r="36" spans="1:55" x14ac:dyDescent="0.2">
      <c r="C36" s="367" t="s">
        <v>27</v>
      </c>
      <c r="D36" s="81" t="s">
        <v>40</v>
      </c>
      <c r="E36" s="36">
        <f>SUM(F36:J36)</f>
        <v>0</v>
      </c>
      <c r="F36" s="37">
        <f>COUNT(M54:M73)</f>
        <v>0</v>
      </c>
      <c r="G36" s="38">
        <f>COUNT(N54:N73)</f>
        <v>0</v>
      </c>
      <c r="H36" s="38">
        <f>COUNT(O54:O73)</f>
        <v>0</v>
      </c>
      <c r="I36" s="38">
        <f>COUNT(P54:P73)</f>
        <v>0</v>
      </c>
      <c r="J36" s="38">
        <f>COUNT(Q54:Q73)</f>
        <v>0</v>
      </c>
      <c r="K36"/>
      <c r="L36"/>
      <c r="M36"/>
      <c r="N36"/>
      <c r="O36"/>
      <c r="P36"/>
      <c r="Q36"/>
      <c r="R36"/>
      <c r="S36"/>
      <c r="T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</row>
    <row r="37" spans="1:55" x14ac:dyDescent="0.2">
      <c r="C37" s="368"/>
      <c r="D37" s="82" t="s">
        <v>37</v>
      </c>
      <c r="E37" s="36">
        <f>SUM(F37:J37)</f>
        <v>0</v>
      </c>
      <c r="F37" s="37">
        <f>SUMIF($K$54:$K$73,1,F$54:F$73)</f>
        <v>0</v>
      </c>
      <c r="G37" s="38">
        <f>SUMIF($K$54:$K$73,1,G$54:G$73)</f>
        <v>0</v>
      </c>
      <c r="H37" s="38">
        <f>SUMIF($K$54:$K$73,1,H$54:H$73)</f>
        <v>0</v>
      </c>
      <c r="I37" s="38">
        <f>SUMIF($K$54:$K$73,1,I$54:I$73)</f>
        <v>0</v>
      </c>
      <c r="J37" s="38">
        <f>SUMIF($K$54:$K$73,1,J$54:J$73)</f>
        <v>0</v>
      </c>
      <c r="K37"/>
      <c r="L37"/>
      <c r="M37"/>
      <c r="N37"/>
      <c r="O37"/>
      <c r="P37"/>
      <c r="Q37"/>
      <c r="R37"/>
      <c r="S37"/>
      <c r="T37"/>
    </row>
    <row r="38" spans="1:55" x14ac:dyDescent="0.2">
      <c r="C38" s="367" t="s">
        <v>28</v>
      </c>
      <c r="D38" s="83" t="s">
        <v>40</v>
      </c>
      <c r="E38" s="39">
        <f>SUM(F38:J38)</f>
        <v>0</v>
      </c>
      <c r="F38" s="40">
        <f>COUNT(S54:S73)</f>
        <v>0</v>
      </c>
      <c r="G38" s="41">
        <f>COUNT(T54:T73)</f>
        <v>0</v>
      </c>
      <c r="H38" s="41">
        <f>COUNT(U54:U73)</f>
        <v>0</v>
      </c>
      <c r="I38" s="41">
        <f>COUNT(V54:V73)</f>
        <v>0</v>
      </c>
      <c r="J38" s="41">
        <f>COUNT(W54:W73)</f>
        <v>0</v>
      </c>
      <c r="K38"/>
      <c r="L38"/>
      <c r="M38"/>
      <c r="N38"/>
      <c r="O38"/>
      <c r="P38"/>
      <c r="Q38"/>
      <c r="R38"/>
      <c r="S38"/>
      <c r="T38"/>
    </row>
    <row r="39" spans="1:55" x14ac:dyDescent="0.2">
      <c r="C39" s="368"/>
      <c r="D39" s="82" t="s">
        <v>37</v>
      </c>
      <c r="E39" s="39">
        <f>SUM(F39:J39)</f>
        <v>0</v>
      </c>
      <c r="F39" s="40">
        <f>SUMIF($K$54:$K$73,2,F$54:F$73)</f>
        <v>0</v>
      </c>
      <c r="G39" s="41">
        <f>SUMIF($K$54:$K$73,2,G$54:G$73)</f>
        <v>0</v>
      </c>
      <c r="H39" s="41">
        <f>SUMIF($K$54:$K$73,2,H$54:H$73)</f>
        <v>0</v>
      </c>
      <c r="I39" s="41">
        <f>SUMIF($K$54:$K$73,2,I$54:I$73)</f>
        <v>0</v>
      </c>
      <c r="J39" s="41">
        <f>SUMIF($K$54:$K$73,2,J$54:J$73)</f>
        <v>0</v>
      </c>
      <c r="K39"/>
      <c r="L39"/>
      <c r="M39"/>
      <c r="N39"/>
      <c r="O39"/>
      <c r="P39"/>
      <c r="Q39"/>
      <c r="R39"/>
      <c r="S39"/>
      <c r="T39"/>
    </row>
    <row r="40" spans="1:55" x14ac:dyDescent="0.2"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</row>
    <row r="41" spans="1:55" x14ac:dyDescent="0.2">
      <c r="D41" s="126" t="s">
        <v>46</v>
      </c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1:55" x14ac:dyDescent="0.2">
      <c r="B42" s="114" t="s">
        <v>45</v>
      </c>
      <c r="C42" s="114" t="s">
        <v>3</v>
      </c>
      <c r="D42" s="114" t="s">
        <v>44</v>
      </c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</row>
    <row r="43" spans="1:55" x14ac:dyDescent="0.2">
      <c r="B43" s="34">
        <v>1</v>
      </c>
      <c r="C43" s="34">
        <f>COUNTIF(C$14:C$33,$B43)</f>
        <v>0</v>
      </c>
      <c r="D43" s="34">
        <f>COUNTIF(D$14:D$33,$B43)</f>
        <v>0</v>
      </c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</row>
    <row r="44" spans="1:55" x14ac:dyDescent="0.2">
      <c r="B44" s="34">
        <v>2</v>
      </c>
      <c r="C44" s="34">
        <f t="shared" ref="C44:D49" si="5">COUNTIF(C$14:C$33,$B44)</f>
        <v>0</v>
      </c>
      <c r="D44" s="34">
        <f t="shared" si="5"/>
        <v>0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</row>
    <row r="45" spans="1:55" x14ac:dyDescent="0.2">
      <c r="B45" s="34">
        <v>3</v>
      </c>
      <c r="C45" s="34">
        <f t="shared" si="5"/>
        <v>0</v>
      </c>
      <c r="D45" s="34">
        <f t="shared" si="5"/>
        <v>0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</row>
    <row r="46" spans="1:55" x14ac:dyDescent="0.2">
      <c r="B46" s="34">
        <v>4</v>
      </c>
      <c r="C46" s="34">
        <f t="shared" si="5"/>
        <v>0</v>
      </c>
      <c r="D46" s="115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</row>
    <row r="47" spans="1:55" x14ac:dyDescent="0.2">
      <c r="B47" s="34">
        <v>5</v>
      </c>
      <c r="C47" s="34">
        <f t="shared" si="5"/>
        <v>0</v>
      </c>
      <c r="D47" s="116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</row>
    <row r="48" spans="1:55" x14ac:dyDescent="0.2">
      <c r="B48" s="34">
        <v>6</v>
      </c>
      <c r="C48" s="34">
        <f t="shared" si="5"/>
        <v>0</v>
      </c>
      <c r="D48" s="116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</row>
    <row r="49" spans="1:53" x14ac:dyDescent="0.2">
      <c r="B49" s="34">
        <v>7</v>
      </c>
      <c r="C49" s="34">
        <f t="shared" si="5"/>
        <v>0</v>
      </c>
      <c r="D49" s="116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</row>
    <row r="50" spans="1:53" x14ac:dyDescent="0.2">
      <c r="B50" s="9" t="s">
        <v>51</v>
      </c>
      <c r="C50" s="9">
        <f>SUM(C43:C49)</f>
        <v>0</v>
      </c>
      <c r="D50" s="9">
        <f>SUM(D43:D49)</f>
        <v>0</v>
      </c>
    </row>
    <row r="51" spans="1:53" x14ac:dyDescent="0.2">
      <c r="M51" s="273" t="s">
        <v>41</v>
      </c>
      <c r="N51" s="272"/>
      <c r="O51" s="272"/>
      <c r="P51" s="272"/>
      <c r="Q51" s="272"/>
      <c r="S51" s="273" t="s">
        <v>42</v>
      </c>
      <c r="T51" s="272"/>
      <c r="U51" s="272"/>
      <c r="V51" s="272"/>
      <c r="W51" s="272"/>
      <c r="AB51"/>
      <c r="AC51"/>
      <c r="AD51"/>
      <c r="AE51"/>
      <c r="AF51"/>
      <c r="AG51"/>
      <c r="AH51"/>
      <c r="AI51"/>
      <c r="AJ51"/>
      <c r="AK51"/>
      <c r="AR51"/>
      <c r="AS51"/>
      <c r="AT51"/>
      <c r="AU51"/>
      <c r="AV51"/>
      <c r="AW51"/>
      <c r="AX51"/>
      <c r="AY51"/>
      <c r="AZ51"/>
      <c r="BA51"/>
    </row>
    <row r="52" spans="1:53" ht="19.2" x14ac:dyDescent="0.2">
      <c r="A52" s="8"/>
      <c r="B52" s="42" t="str">
        <f>IF(F37="***","どちらかのみ入力 ↑","")</f>
        <v/>
      </c>
      <c r="C52" s="8"/>
      <c r="D52" s="8"/>
      <c r="E52" s="271"/>
      <c r="F52" s="213" t="s">
        <v>60</v>
      </c>
      <c r="G52" s="199"/>
      <c r="H52" s="199"/>
      <c r="I52" s="199"/>
      <c r="J52" s="200"/>
      <c r="K52" s="43" t="s">
        <v>23</v>
      </c>
      <c r="L52"/>
      <c r="M52" s="213" t="s">
        <v>60</v>
      </c>
      <c r="N52" s="199"/>
      <c r="O52" s="199"/>
      <c r="P52" s="199"/>
      <c r="Q52" s="200"/>
      <c r="R52"/>
      <c r="S52" s="213" t="s">
        <v>60</v>
      </c>
      <c r="T52" s="199"/>
      <c r="U52" s="199"/>
      <c r="V52" s="199"/>
      <c r="W52" s="200"/>
      <c r="AB52"/>
      <c r="AC52"/>
      <c r="AD52"/>
      <c r="AE52"/>
      <c r="AF52"/>
      <c r="AG52"/>
      <c r="AH52"/>
      <c r="AI52"/>
      <c r="AJ52"/>
      <c r="AK52"/>
      <c r="AR52"/>
      <c r="AS52"/>
      <c r="AT52"/>
      <c r="AU52"/>
      <c r="AV52"/>
      <c r="AW52"/>
      <c r="AX52"/>
      <c r="AY52"/>
      <c r="AZ52"/>
      <c r="BA52"/>
    </row>
    <row r="53" spans="1:53" ht="27" thickBot="1" x14ac:dyDescent="0.25">
      <c r="A53" s="44" t="s">
        <v>17</v>
      </c>
      <c r="B53" s="45" t="s">
        <v>18</v>
      </c>
      <c r="C53" s="46" t="s">
        <v>3</v>
      </c>
      <c r="D53" s="263" t="s">
        <v>13</v>
      </c>
      <c r="E53" s="270" t="s">
        <v>19</v>
      </c>
      <c r="F53" s="264" t="s">
        <v>0</v>
      </c>
      <c r="G53" s="216" t="s">
        <v>25</v>
      </c>
      <c r="H53" s="216" t="s">
        <v>1</v>
      </c>
      <c r="I53" s="217" t="s">
        <v>2</v>
      </c>
      <c r="J53" s="221" t="s">
        <v>59</v>
      </c>
      <c r="K53" s="48" t="s">
        <v>24</v>
      </c>
      <c r="L53"/>
      <c r="M53" s="264" t="s">
        <v>0</v>
      </c>
      <c r="N53" s="216" t="s">
        <v>25</v>
      </c>
      <c r="O53" s="216" t="s">
        <v>1</v>
      </c>
      <c r="P53" s="217" t="s">
        <v>2</v>
      </c>
      <c r="Q53" s="221" t="s">
        <v>59</v>
      </c>
      <c r="R53"/>
      <c r="S53" s="264" t="s">
        <v>0</v>
      </c>
      <c r="T53" s="216" t="s">
        <v>25</v>
      </c>
      <c r="U53" s="216" t="s">
        <v>1</v>
      </c>
      <c r="V53" s="217" t="s">
        <v>2</v>
      </c>
      <c r="W53" s="221" t="s">
        <v>59</v>
      </c>
      <c r="AB53"/>
      <c r="AC53"/>
      <c r="AD53"/>
      <c r="AE53"/>
      <c r="AF53"/>
      <c r="AG53"/>
      <c r="AH53"/>
      <c r="AI53"/>
      <c r="AJ53"/>
      <c r="AK53"/>
      <c r="AR53"/>
      <c r="AS53"/>
      <c r="AT53"/>
      <c r="AU53"/>
      <c r="AV53"/>
      <c r="AW53"/>
      <c r="AX53"/>
      <c r="AY53"/>
      <c r="AZ53"/>
      <c r="BA53"/>
    </row>
    <row r="54" spans="1:53" ht="13.8" thickTop="1" x14ac:dyDescent="0.2">
      <c r="A54" s="49">
        <v>1</v>
      </c>
      <c r="B54" s="50" t="str">
        <f>IF(B14="","",B14)</f>
        <v/>
      </c>
      <c r="C54" s="50"/>
      <c r="D54" s="51"/>
      <c r="E54" s="268">
        <f t="shared" ref="E54:E73" si="6">SUM(F54:J54)</f>
        <v>0</v>
      </c>
      <c r="F54" s="265" t="str">
        <f t="shared" ref="F54:J63" si="7">IF(VALUE(F14)=0,"",ROUND(F14/$H$7,2))</f>
        <v/>
      </c>
      <c r="G54" s="50" t="str">
        <f t="shared" si="7"/>
        <v/>
      </c>
      <c r="H54" s="50" t="str">
        <f t="shared" si="7"/>
        <v/>
      </c>
      <c r="I54" s="50" t="str">
        <f t="shared" si="7"/>
        <v/>
      </c>
      <c r="J54" s="50" t="str">
        <f t="shared" si="7"/>
        <v/>
      </c>
      <c r="K54" s="52">
        <f t="shared" ref="K54:K73" si="8">IF(COUNT(F54:J54)=1,1,2)</f>
        <v>2</v>
      </c>
      <c r="L54"/>
      <c r="M54" s="113" t="str">
        <f t="shared" ref="M54:M73" si="9">IF(F54="","",IF($K54=1,F54,""))</f>
        <v/>
      </c>
      <c r="N54" s="102" t="str">
        <f t="shared" ref="N54:N73" si="10">IF(G54="","",IF($K54=1,G54,""))</f>
        <v/>
      </c>
      <c r="O54" s="95" t="str">
        <f t="shared" ref="O54:O73" si="11">IF(H54="","",IF($K54=1,H54,""))</f>
        <v/>
      </c>
      <c r="P54" s="95" t="str">
        <f t="shared" ref="P54:P73" si="12">IF(I54="","",IF($K54=1,I54,""))</f>
        <v/>
      </c>
      <c r="Q54" s="95" t="str">
        <f t="shared" ref="Q54:Q73" si="13">IF(J54="","",IF($K54=1,J54,""))</f>
        <v/>
      </c>
      <c r="R54"/>
      <c r="S54" s="101" t="str">
        <f t="shared" ref="S54:S73" si="14">IF(F54="","",IF($K54=2,F54,""))</f>
        <v/>
      </c>
      <c r="T54" s="102" t="str">
        <f t="shared" ref="T54:T73" si="15">IF(G54="","",IF($K54=2,G54,""))</f>
        <v/>
      </c>
      <c r="U54" s="95" t="str">
        <f t="shared" ref="U54:U73" si="16">IF(H54="","",IF($K54=2,H54,""))</f>
        <v/>
      </c>
      <c r="V54" s="95" t="str">
        <f t="shared" ref="V54:V73" si="17">IF(I54="","",IF($K54=2,I54,""))</f>
        <v/>
      </c>
      <c r="W54" s="95" t="str">
        <f t="shared" ref="W54:W73" si="18">IF(J54="","",IF($K54=2,J54,""))</f>
        <v/>
      </c>
      <c r="AB54"/>
      <c r="AC54"/>
      <c r="AD54"/>
      <c r="AE54"/>
      <c r="AF54"/>
      <c r="AG54"/>
      <c r="AH54"/>
      <c r="AI54"/>
      <c r="AJ54"/>
      <c r="AK54"/>
      <c r="AR54"/>
      <c r="AS54"/>
      <c r="AT54"/>
      <c r="AU54"/>
      <c r="AV54"/>
      <c r="AW54"/>
      <c r="AX54"/>
      <c r="AY54"/>
      <c r="AZ54"/>
      <c r="BA54"/>
    </row>
    <row r="55" spans="1:53" x14ac:dyDescent="0.2">
      <c r="A55" s="53">
        <f>A54+1</f>
        <v>2</v>
      </c>
      <c r="B55" s="54" t="str">
        <f t="shared" ref="B55:B73" si="19">IF(B15="","",B15)</f>
        <v/>
      </c>
      <c r="C55" s="54"/>
      <c r="D55" s="55"/>
      <c r="E55" s="269">
        <f t="shared" si="6"/>
        <v>0</v>
      </c>
      <c r="F55" s="266" t="str">
        <f t="shared" si="7"/>
        <v/>
      </c>
      <c r="G55" s="54" t="str">
        <f t="shared" si="7"/>
        <v/>
      </c>
      <c r="H55" s="54" t="str">
        <f t="shared" si="7"/>
        <v/>
      </c>
      <c r="I55" s="54" t="str">
        <f t="shared" si="7"/>
        <v/>
      </c>
      <c r="J55" s="54" t="str">
        <f t="shared" si="7"/>
        <v/>
      </c>
      <c r="K55" s="56">
        <f t="shared" si="8"/>
        <v>2</v>
      </c>
      <c r="L55"/>
      <c r="M55" s="103" t="str">
        <f t="shared" si="9"/>
        <v/>
      </c>
      <c r="N55" s="104" t="str">
        <f t="shared" si="10"/>
        <v/>
      </c>
      <c r="O55" s="105" t="str">
        <f t="shared" si="11"/>
        <v/>
      </c>
      <c r="P55" s="105" t="str">
        <f t="shared" si="12"/>
        <v/>
      </c>
      <c r="Q55" s="105" t="str">
        <f t="shared" si="13"/>
        <v/>
      </c>
      <c r="R55"/>
      <c r="S55" s="103" t="str">
        <f t="shared" si="14"/>
        <v/>
      </c>
      <c r="T55" s="104" t="str">
        <f t="shared" si="15"/>
        <v/>
      </c>
      <c r="U55" s="105" t="str">
        <f t="shared" si="16"/>
        <v/>
      </c>
      <c r="V55" s="105" t="str">
        <f t="shared" si="17"/>
        <v/>
      </c>
      <c r="W55" s="105" t="str">
        <f t="shared" si="18"/>
        <v/>
      </c>
      <c r="AB55"/>
      <c r="AC55"/>
      <c r="AD55"/>
      <c r="AE55"/>
      <c r="AF55"/>
      <c r="AG55"/>
      <c r="AH55"/>
      <c r="AI55"/>
      <c r="AJ55"/>
      <c r="AK55"/>
      <c r="AR55"/>
      <c r="AS55"/>
      <c r="AT55"/>
      <c r="AU55"/>
      <c r="AV55"/>
      <c r="AW55"/>
      <c r="AX55"/>
      <c r="AY55"/>
      <c r="AZ55"/>
      <c r="BA55"/>
    </row>
    <row r="56" spans="1:53" x14ac:dyDescent="0.2">
      <c r="A56" s="53">
        <f t="shared" ref="A56:A73" si="20">A55+1</f>
        <v>3</v>
      </c>
      <c r="B56" s="54" t="str">
        <f t="shared" si="19"/>
        <v/>
      </c>
      <c r="C56" s="54"/>
      <c r="D56" s="55"/>
      <c r="E56" s="269">
        <f t="shared" si="6"/>
        <v>0</v>
      </c>
      <c r="F56" s="266" t="str">
        <f t="shared" si="7"/>
        <v/>
      </c>
      <c r="G56" s="54" t="str">
        <f t="shared" si="7"/>
        <v/>
      </c>
      <c r="H56" s="54" t="str">
        <f t="shared" si="7"/>
        <v/>
      </c>
      <c r="I56" s="54" t="str">
        <f t="shared" si="7"/>
        <v/>
      </c>
      <c r="J56" s="54" t="str">
        <f t="shared" si="7"/>
        <v/>
      </c>
      <c r="K56" s="56">
        <f t="shared" si="8"/>
        <v>2</v>
      </c>
      <c r="L56"/>
      <c r="M56" s="103" t="str">
        <f t="shared" si="9"/>
        <v/>
      </c>
      <c r="N56" s="104" t="str">
        <f t="shared" si="10"/>
        <v/>
      </c>
      <c r="O56" s="105" t="str">
        <f t="shared" si="11"/>
        <v/>
      </c>
      <c r="P56" s="105" t="str">
        <f t="shared" si="12"/>
        <v/>
      </c>
      <c r="Q56" s="105" t="str">
        <f t="shared" si="13"/>
        <v/>
      </c>
      <c r="R56"/>
      <c r="S56" s="103" t="str">
        <f t="shared" si="14"/>
        <v/>
      </c>
      <c r="T56" s="104" t="str">
        <f t="shared" si="15"/>
        <v/>
      </c>
      <c r="U56" s="105" t="str">
        <f t="shared" si="16"/>
        <v/>
      </c>
      <c r="V56" s="105" t="str">
        <f t="shared" si="17"/>
        <v/>
      </c>
      <c r="W56" s="105" t="str">
        <f t="shared" si="18"/>
        <v/>
      </c>
      <c r="AB56"/>
      <c r="AC56"/>
      <c r="AD56"/>
      <c r="AE56"/>
      <c r="AF56"/>
      <c r="AG56"/>
      <c r="AH56"/>
      <c r="AI56"/>
      <c r="AJ56"/>
      <c r="AK56"/>
      <c r="AR56"/>
      <c r="AS56"/>
      <c r="AT56"/>
      <c r="AU56"/>
      <c r="AV56"/>
      <c r="AW56"/>
      <c r="AX56"/>
      <c r="AY56"/>
      <c r="AZ56"/>
      <c r="BA56"/>
    </row>
    <row r="57" spans="1:53" x14ac:dyDescent="0.2">
      <c r="A57" s="53">
        <f t="shared" si="20"/>
        <v>4</v>
      </c>
      <c r="B57" s="54" t="str">
        <f t="shared" si="19"/>
        <v/>
      </c>
      <c r="C57" s="54"/>
      <c r="D57" s="55"/>
      <c r="E57" s="269">
        <f t="shared" si="6"/>
        <v>0</v>
      </c>
      <c r="F57" s="266" t="str">
        <f t="shared" si="7"/>
        <v/>
      </c>
      <c r="G57" s="54" t="str">
        <f t="shared" si="7"/>
        <v/>
      </c>
      <c r="H57" s="54" t="str">
        <f t="shared" si="7"/>
        <v/>
      </c>
      <c r="I57" s="54" t="str">
        <f t="shared" si="7"/>
        <v/>
      </c>
      <c r="J57" s="54" t="str">
        <f t="shared" si="7"/>
        <v/>
      </c>
      <c r="K57" s="56">
        <f t="shared" si="8"/>
        <v>2</v>
      </c>
      <c r="L57"/>
      <c r="M57" s="103" t="str">
        <f t="shared" si="9"/>
        <v/>
      </c>
      <c r="N57" s="104" t="str">
        <f t="shared" si="10"/>
        <v/>
      </c>
      <c r="O57" s="105" t="str">
        <f t="shared" si="11"/>
        <v/>
      </c>
      <c r="P57" s="105" t="str">
        <f t="shared" si="12"/>
        <v/>
      </c>
      <c r="Q57" s="105" t="str">
        <f t="shared" si="13"/>
        <v/>
      </c>
      <c r="R57"/>
      <c r="S57" s="103" t="str">
        <f t="shared" si="14"/>
        <v/>
      </c>
      <c r="T57" s="104" t="str">
        <f t="shared" si="15"/>
        <v/>
      </c>
      <c r="U57" s="105" t="str">
        <f t="shared" si="16"/>
        <v/>
      </c>
      <c r="V57" s="105" t="str">
        <f t="shared" si="17"/>
        <v/>
      </c>
      <c r="W57" s="105" t="str">
        <f t="shared" si="18"/>
        <v/>
      </c>
      <c r="AB57"/>
      <c r="AC57"/>
      <c r="AD57"/>
      <c r="AE57"/>
      <c r="AF57"/>
      <c r="AG57"/>
      <c r="AH57"/>
      <c r="AI57"/>
      <c r="AJ57"/>
      <c r="AK57"/>
      <c r="AR57"/>
      <c r="AS57"/>
      <c r="AT57"/>
      <c r="AU57"/>
      <c r="AV57"/>
      <c r="AW57"/>
      <c r="AX57"/>
      <c r="AY57"/>
      <c r="AZ57"/>
      <c r="BA57"/>
    </row>
    <row r="58" spans="1:53" x14ac:dyDescent="0.2">
      <c r="A58" s="53">
        <f t="shared" si="20"/>
        <v>5</v>
      </c>
      <c r="B58" s="54" t="str">
        <f t="shared" si="19"/>
        <v/>
      </c>
      <c r="C58" s="54"/>
      <c r="D58" s="55"/>
      <c r="E58" s="269">
        <f t="shared" si="6"/>
        <v>0</v>
      </c>
      <c r="F58" s="266" t="str">
        <f t="shared" si="7"/>
        <v/>
      </c>
      <c r="G58" s="54" t="str">
        <f t="shared" si="7"/>
        <v/>
      </c>
      <c r="H58" s="54" t="str">
        <f t="shared" si="7"/>
        <v/>
      </c>
      <c r="I58" s="54" t="str">
        <f t="shared" si="7"/>
        <v/>
      </c>
      <c r="J58" s="54" t="str">
        <f t="shared" si="7"/>
        <v/>
      </c>
      <c r="K58" s="56">
        <f t="shared" si="8"/>
        <v>2</v>
      </c>
      <c r="L58"/>
      <c r="M58" s="103" t="str">
        <f t="shared" si="9"/>
        <v/>
      </c>
      <c r="N58" s="104" t="str">
        <f t="shared" si="10"/>
        <v/>
      </c>
      <c r="O58" s="105" t="str">
        <f t="shared" si="11"/>
        <v/>
      </c>
      <c r="P58" s="105" t="str">
        <f t="shared" si="12"/>
        <v/>
      </c>
      <c r="Q58" s="105" t="str">
        <f t="shared" si="13"/>
        <v/>
      </c>
      <c r="R58"/>
      <c r="S58" s="103" t="str">
        <f t="shared" si="14"/>
        <v/>
      </c>
      <c r="T58" s="104" t="str">
        <f t="shared" si="15"/>
        <v/>
      </c>
      <c r="U58" s="105" t="str">
        <f t="shared" si="16"/>
        <v/>
      </c>
      <c r="V58" s="105" t="str">
        <f t="shared" si="17"/>
        <v/>
      </c>
      <c r="W58" s="105" t="str">
        <f t="shared" si="18"/>
        <v/>
      </c>
      <c r="AB58"/>
      <c r="AC58"/>
      <c r="AD58"/>
      <c r="AE58"/>
      <c r="AF58"/>
      <c r="AG58"/>
      <c r="AH58"/>
      <c r="AI58"/>
      <c r="AJ58"/>
      <c r="AK58"/>
      <c r="AR58"/>
      <c r="AS58"/>
      <c r="AT58"/>
      <c r="AU58"/>
      <c r="AV58"/>
      <c r="AW58"/>
      <c r="AX58"/>
      <c r="AY58"/>
      <c r="AZ58"/>
      <c r="BA58"/>
    </row>
    <row r="59" spans="1:53" x14ac:dyDescent="0.2">
      <c r="A59" s="53">
        <f t="shared" si="20"/>
        <v>6</v>
      </c>
      <c r="B59" s="54" t="str">
        <f t="shared" si="19"/>
        <v/>
      </c>
      <c r="C59" s="54"/>
      <c r="D59" s="55"/>
      <c r="E59" s="269">
        <f t="shared" si="6"/>
        <v>0</v>
      </c>
      <c r="F59" s="266" t="str">
        <f t="shared" si="7"/>
        <v/>
      </c>
      <c r="G59" s="54" t="str">
        <f t="shared" si="7"/>
        <v/>
      </c>
      <c r="H59" s="54" t="str">
        <f t="shared" si="7"/>
        <v/>
      </c>
      <c r="I59" s="54" t="str">
        <f t="shared" si="7"/>
        <v/>
      </c>
      <c r="J59" s="54" t="str">
        <f t="shared" si="7"/>
        <v/>
      </c>
      <c r="K59" s="56">
        <f t="shared" si="8"/>
        <v>2</v>
      </c>
      <c r="L59"/>
      <c r="M59" s="103" t="str">
        <f t="shared" si="9"/>
        <v/>
      </c>
      <c r="N59" s="104" t="str">
        <f t="shared" si="10"/>
        <v/>
      </c>
      <c r="O59" s="105" t="str">
        <f t="shared" si="11"/>
        <v/>
      </c>
      <c r="P59" s="105" t="str">
        <f t="shared" si="12"/>
        <v/>
      </c>
      <c r="Q59" s="105" t="str">
        <f t="shared" si="13"/>
        <v/>
      </c>
      <c r="R59"/>
      <c r="S59" s="103" t="str">
        <f t="shared" si="14"/>
        <v/>
      </c>
      <c r="T59" s="104" t="str">
        <f t="shared" si="15"/>
        <v/>
      </c>
      <c r="U59" s="105" t="str">
        <f t="shared" si="16"/>
        <v/>
      </c>
      <c r="V59" s="105" t="str">
        <f t="shared" si="17"/>
        <v/>
      </c>
      <c r="W59" s="105" t="str">
        <f t="shared" si="18"/>
        <v/>
      </c>
      <c r="AB59"/>
      <c r="AC59"/>
      <c r="AD59"/>
      <c r="AE59"/>
      <c r="AF59"/>
      <c r="AG59"/>
      <c r="AH59"/>
      <c r="AI59"/>
      <c r="AJ59"/>
      <c r="AK59"/>
      <c r="AR59"/>
      <c r="AS59"/>
      <c r="AT59"/>
      <c r="AU59"/>
      <c r="AV59"/>
      <c r="AW59"/>
      <c r="AX59"/>
      <c r="AY59"/>
      <c r="AZ59"/>
      <c r="BA59"/>
    </row>
    <row r="60" spans="1:53" x14ac:dyDescent="0.2">
      <c r="A60" s="53">
        <f t="shared" si="20"/>
        <v>7</v>
      </c>
      <c r="B60" s="54" t="str">
        <f t="shared" si="19"/>
        <v/>
      </c>
      <c r="C60" s="54"/>
      <c r="D60" s="55"/>
      <c r="E60" s="269">
        <f t="shared" si="6"/>
        <v>0</v>
      </c>
      <c r="F60" s="266" t="str">
        <f t="shared" si="7"/>
        <v/>
      </c>
      <c r="G60" s="54" t="str">
        <f t="shared" si="7"/>
        <v/>
      </c>
      <c r="H60" s="54" t="str">
        <f t="shared" si="7"/>
        <v/>
      </c>
      <c r="I60" s="54" t="str">
        <f t="shared" si="7"/>
        <v/>
      </c>
      <c r="J60" s="54" t="str">
        <f t="shared" si="7"/>
        <v/>
      </c>
      <c r="K60" s="56">
        <f t="shared" si="8"/>
        <v>2</v>
      </c>
      <c r="L60"/>
      <c r="M60" s="103" t="str">
        <f t="shared" si="9"/>
        <v/>
      </c>
      <c r="N60" s="104" t="str">
        <f t="shared" si="10"/>
        <v/>
      </c>
      <c r="O60" s="105" t="str">
        <f t="shared" si="11"/>
        <v/>
      </c>
      <c r="P60" s="105" t="str">
        <f t="shared" si="12"/>
        <v/>
      </c>
      <c r="Q60" s="105" t="str">
        <f t="shared" si="13"/>
        <v/>
      </c>
      <c r="R60"/>
      <c r="S60" s="103" t="str">
        <f t="shared" si="14"/>
        <v/>
      </c>
      <c r="T60" s="104" t="str">
        <f t="shared" si="15"/>
        <v/>
      </c>
      <c r="U60" s="105" t="str">
        <f t="shared" si="16"/>
        <v/>
      </c>
      <c r="V60" s="105" t="str">
        <f t="shared" si="17"/>
        <v/>
      </c>
      <c r="W60" s="105" t="str">
        <f t="shared" si="18"/>
        <v/>
      </c>
      <c r="AB60"/>
      <c r="AC60"/>
      <c r="AD60"/>
      <c r="AE60"/>
      <c r="AF60"/>
      <c r="AG60"/>
      <c r="AH60"/>
      <c r="AI60"/>
      <c r="AJ60"/>
      <c r="AK60"/>
      <c r="AR60"/>
      <c r="AS60"/>
      <c r="AT60"/>
      <c r="AU60"/>
      <c r="AV60"/>
      <c r="AW60"/>
      <c r="AX60"/>
      <c r="AY60"/>
      <c r="AZ60"/>
      <c r="BA60"/>
    </row>
    <row r="61" spans="1:53" x14ac:dyDescent="0.2">
      <c r="A61" s="53">
        <f t="shared" si="20"/>
        <v>8</v>
      </c>
      <c r="B61" s="54" t="str">
        <f t="shared" si="19"/>
        <v/>
      </c>
      <c r="C61" s="54"/>
      <c r="D61" s="55"/>
      <c r="E61" s="269">
        <f t="shared" si="6"/>
        <v>0</v>
      </c>
      <c r="F61" s="266" t="str">
        <f t="shared" si="7"/>
        <v/>
      </c>
      <c r="G61" s="54" t="str">
        <f t="shared" si="7"/>
        <v/>
      </c>
      <c r="H61" s="54" t="str">
        <f t="shared" si="7"/>
        <v/>
      </c>
      <c r="I61" s="54" t="str">
        <f t="shared" si="7"/>
        <v/>
      </c>
      <c r="J61" s="54" t="str">
        <f t="shared" si="7"/>
        <v/>
      </c>
      <c r="K61" s="56">
        <f t="shared" si="8"/>
        <v>2</v>
      </c>
      <c r="L61"/>
      <c r="M61" s="103" t="str">
        <f t="shared" si="9"/>
        <v/>
      </c>
      <c r="N61" s="104" t="str">
        <f t="shared" si="10"/>
        <v/>
      </c>
      <c r="O61" s="105" t="str">
        <f t="shared" si="11"/>
        <v/>
      </c>
      <c r="P61" s="105" t="str">
        <f t="shared" si="12"/>
        <v/>
      </c>
      <c r="Q61" s="105" t="str">
        <f t="shared" si="13"/>
        <v/>
      </c>
      <c r="R61"/>
      <c r="S61" s="103" t="str">
        <f t="shared" si="14"/>
        <v/>
      </c>
      <c r="T61" s="104" t="str">
        <f t="shared" si="15"/>
        <v/>
      </c>
      <c r="U61" s="105" t="str">
        <f t="shared" si="16"/>
        <v/>
      </c>
      <c r="V61" s="105" t="str">
        <f t="shared" si="17"/>
        <v/>
      </c>
      <c r="W61" s="105" t="str">
        <f t="shared" si="18"/>
        <v/>
      </c>
      <c r="AB61"/>
      <c r="AC61"/>
      <c r="AD61"/>
      <c r="AE61"/>
      <c r="AF61"/>
      <c r="AG61"/>
      <c r="AH61"/>
      <c r="AI61"/>
      <c r="AJ61"/>
      <c r="AK61"/>
      <c r="AR61"/>
      <c r="AS61"/>
      <c r="AT61"/>
      <c r="AU61"/>
      <c r="AV61"/>
      <c r="AW61"/>
      <c r="AX61"/>
      <c r="AY61"/>
      <c r="AZ61"/>
      <c r="BA61"/>
    </row>
    <row r="62" spans="1:53" x14ac:dyDescent="0.2">
      <c r="A62" s="53">
        <f t="shared" si="20"/>
        <v>9</v>
      </c>
      <c r="B62" s="54" t="str">
        <f t="shared" si="19"/>
        <v/>
      </c>
      <c r="C62" s="54"/>
      <c r="D62" s="55"/>
      <c r="E62" s="269">
        <f t="shared" si="6"/>
        <v>0</v>
      </c>
      <c r="F62" s="266" t="str">
        <f t="shared" si="7"/>
        <v/>
      </c>
      <c r="G62" s="54" t="str">
        <f t="shared" si="7"/>
        <v/>
      </c>
      <c r="H62" s="54" t="str">
        <f t="shared" si="7"/>
        <v/>
      </c>
      <c r="I62" s="54" t="str">
        <f t="shared" si="7"/>
        <v/>
      </c>
      <c r="J62" s="54" t="str">
        <f t="shared" si="7"/>
        <v/>
      </c>
      <c r="K62" s="56">
        <f t="shared" si="8"/>
        <v>2</v>
      </c>
      <c r="L62"/>
      <c r="M62" s="103" t="str">
        <f t="shared" si="9"/>
        <v/>
      </c>
      <c r="N62" s="104" t="str">
        <f t="shared" si="10"/>
        <v/>
      </c>
      <c r="O62" s="105" t="str">
        <f t="shared" si="11"/>
        <v/>
      </c>
      <c r="P62" s="105" t="str">
        <f t="shared" si="12"/>
        <v/>
      </c>
      <c r="Q62" s="105" t="str">
        <f t="shared" si="13"/>
        <v/>
      </c>
      <c r="R62"/>
      <c r="S62" s="103" t="str">
        <f t="shared" si="14"/>
        <v/>
      </c>
      <c r="T62" s="104" t="str">
        <f t="shared" si="15"/>
        <v/>
      </c>
      <c r="U62" s="105" t="str">
        <f t="shared" si="16"/>
        <v/>
      </c>
      <c r="V62" s="105" t="str">
        <f t="shared" si="17"/>
        <v/>
      </c>
      <c r="W62" s="105" t="str">
        <f t="shared" si="18"/>
        <v/>
      </c>
      <c r="AB62"/>
      <c r="AC62"/>
      <c r="AD62"/>
      <c r="AE62"/>
      <c r="AF62"/>
      <c r="AG62"/>
      <c r="AH62"/>
      <c r="AI62"/>
      <c r="AJ62"/>
      <c r="AK62"/>
      <c r="AR62"/>
      <c r="AS62"/>
      <c r="AT62"/>
      <c r="AU62"/>
      <c r="AV62"/>
      <c r="AW62"/>
      <c r="AX62"/>
      <c r="AY62"/>
      <c r="AZ62"/>
      <c r="BA62"/>
    </row>
    <row r="63" spans="1:53" x14ac:dyDescent="0.2">
      <c r="A63" s="53">
        <f t="shared" si="20"/>
        <v>10</v>
      </c>
      <c r="B63" s="54" t="str">
        <f t="shared" si="19"/>
        <v/>
      </c>
      <c r="C63" s="54"/>
      <c r="D63" s="55"/>
      <c r="E63" s="269">
        <f t="shared" si="6"/>
        <v>0</v>
      </c>
      <c r="F63" s="266" t="str">
        <f t="shared" si="7"/>
        <v/>
      </c>
      <c r="G63" s="54" t="str">
        <f t="shared" si="7"/>
        <v/>
      </c>
      <c r="H63" s="54" t="str">
        <f t="shared" si="7"/>
        <v/>
      </c>
      <c r="I63" s="54" t="str">
        <f t="shared" si="7"/>
        <v/>
      </c>
      <c r="J63" s="54" t="str">
        <f t="shared" si="7"/>
        <v/>
      </c>
      <c r="K63" s="56">
        <f t="shared" si="8"/>
        <v>2</v>
      </c>
      <c r="L63"/>
      <c r="M63" s="103" t="str">
        <f t="shared" si="9"/>
        <v/>
      </c>
      <c r="N63" s="104" t="str">
        <f t="shared" si="10"/>
        <v/>
      </c>
      <c r="O63" s="105" t="str">
        <f t="shared" si="11"/>
        <v/>
      </c>
      <c r="P63" s="105" t="str">
        <f t="shared" si="12"/>
        <v/>
      </c>
      <c r="Q63" s="105" t="str">
        <f t="shared" si="13"/>
        <v/>
      </c>
      <c r="R63"/>
      <c r="S63" s="103" t="str">
        <f t="shared" si="14"/>
        <v/>
      </c>
      <c r="T63" s="104" t="str">
        <f t="shared" si="15"/>
        <v/>
      </c>
      <c r="U63" s="105" t="str">
        <f t="shared" si="16"/>
        <v/>
      </c>
      <c r="V63" s="105" t="str">
        <f t="shared" si="17"/>
        <v/>
      </c>
      <c r="W63" s="105" t="str">
        <f t="shared" si="18"/>
        <v/>
      </c>
      <c r="AB63"/>
      <c r="AC63"/>
      <c r="AD63"/>
      <c r="AE63"/>
      <c r="AF63"/>
      <c r="AG63"/>
      <c r="AH63"/>
      <c r="AI63"/>
      <c r="AJ63"/>
      <c r="AK63"/>
      <c r="AR63"/>
      <c r="AS63"/>
      <c r="AT63"/>
      <c r="AU63"/>
      <c r="AV63"/>
      <c r="AW63"/>
      <c r="AX63"/>
      <c r="AY63"/>
      <c r="AZ63"/>
      <c r="BA63"/>
    </row>
    <row r="64" spans="1:53" x14ac:dyDescent="0.2">
      <c r="A64" s="53">
        <f t="shared" si="20"/>
        <v>11</v>
      </c>
      <c r="B64" s="54" t="str">
        <f t="shared" si="19"/>
        <v/>
      </c>
      <c r="C64" s="54"/>
      <c r="D64" s="55"/>
      <c r="E64" s="269">
        <f t="shared" si="6"/>
        <v>0</v>
      </c>
      <c r="F64" s="266" t="str">
        <f t="shared" ref="F64:J73" si="21">IF(VALUE(F24)=0,"",ROUND(F24/$H$7,2))</f>
        <v/>
      </c>
      <c r="G64" s="54" t="str">
        <f t="shared" si="21"/>
        <v/>
      </c>
      <c r="H64" s="54" t="str">
        <f t="shared" si="21"/>
        <v/>
      </c>
      <c r="I64" s="54" t="str">
        <f t="shared" si="21"/>
        <v/>
      </c>
      <c r="J64" s="54" t="str">
        <f t="shared" si="21"/>
        <v/>
      </c>
      <c r="K64" s="56">
        <f t="shared" si="8"/>
        <v>2</v>
      </c>
      <c r="L64"/>
      <c r="M64" s="103" t="str">
        <f t="shared" si="9"/>
        <v/>
      </c>
      <c r="N64" s="104" t="str">
        <f t="shared" si="10"/>
        <v/>
      </c>
      <c r="O64" s="105" t="str">
        <f t="shared" si="11"/>
        <v/>
      </c>
      <c r="P64" s="105" t="str">
        <f t="shared" si="12"/>
        <v/>
      </c>
      <c r="Q64" s="105" t="str">
        <f t="shared" si="13"/>
        <v/>
      </c>
      <c r="R64"/>
      <c r="S64" s="103" t="str">
        <f t="shared" si="14"/>
        <v/>
      </c>
      <c r="T64" s="104" t="str">
        <f t="shared" si="15"/>
        <v/>
      </c>
      <c r="U64" s="105" t="str">
        <f t="shared" si="16"/>
        <v/>
      </c>
      <c r="V64" s="105" t="str">
        <f t="shared" si="17"/>
        <v/>
      </c>
      <c r="W64" s="105" t="str">
        <f t="shared" si="18"/>
        <v/>
      </c>
      <c r="AB64"/>
      <c r="AC64"/>
      <c r="AD64"/>
      <c r="AE64"/>
      <c r="AF64"/>
      <c r="AG64"/>
      <c r="AH64"/>
      <c r="AI64"/>
      <c r="AJ64"/>
      <c r="AK64"/>
      <c r="AR64"/>
      <c r="AS64"/>
      <c r="AT64"/>
      <c r="AU64"/>
      <c r="AV64"/>
      <c r="AW64"/>
      <c r="AX64"/>
      <c r="AY64"/>
      <c r="AZ64"/>
      <c r="BA64"/>
    </row>
    <row r="65" spans="1:53" x14ac:dyDescent="0.2">
      <c r="A65" s="53">
        <f t="shared" si="20"/>
        <v>12</v>
      </c>
      <c r="B65" s="54" t="str">
        <f t="shared" si="19"/>
        <v/>
      </c>
      <c r="C65" s="54"/>
      <c r="D65" s="55"/>
      <c r="E65" s="269">
        <f t="shared" si="6"/>
        <v>0</v>
      </c>
      <c r="F65" s="266" t="str">
        <f t="shared" si="21"/>
        <v/>
      </c>
      <c r="G65" s="54" t="str">
        <f t="shared" si="21"/>
        <v/>
      </c>
      <c r="H65" s="54" t="str">
        <f t="shared" si="21"/>
        <v/>
      </c>
      <c r="I65" s="54" t="str">
        <f t="shared" si="21"/>
        <v/>
      </c>
      <c r="J65" s="54" t="str">
        <f t="shared" si="21"/>
        <v/>
      </c>
      <c r="K65" s="56">
        <f t="shared" si="8"/>
        <v>2</v>
      </c>
      <c r="L65"/>
      <c r="M65" s="103" t="str">
        <f t="shared" si="9"/>
        <v/>
      </c>
      <c r="N65" s="104" t="str">
        <f t="shared" si="10"/>
        <v/>
      </c>
      <c r="O65" s="105" t="str">
        <f t="shared" si="11"/>
        <v/>
      </c>
      <c r="P65" s="105" t="str">
        <f t="shared" si="12"/>
        <v/>
      </c>
      <c r="Q65" s="105" t="str">
        <f t="shared" si="13"/>
        <v/>
      </c>
      <c r="R65"/>
      <c r="S65" s="103" t="str">
        <f t="shared" si="14"/>
        <v/>
      </c>
      <c r="T65" s="104" t="str">
        <f t="shared" si="15"/>
        <v/>
      </c>
      <c r="U65" s="105" t="str">
        <f t="shared" si="16"/>
        <v/>
      </c>
      <c r="V65" s="105" t="str">
        <f t="shared" si="17"/>
        <v/>
      </c>
      <c r="W65" s="105" t="str">
        <f t="shared" si="18"/>
        <v/>
      </c>
      <c r="AB65"/>
      <c r="AC65"/>
      <c r="AD65"/>
      <c r="AE65"/>
      <c r="AF65"/>
      <c r="AG65"/>
      <c r="AH65"/>
      <c r="AI65"/>
      <c r="AJ65"/>
      <c r="AK65"/>
      <c r="AR65"/>
      <c r="AS65"/>
      <c r="AT65"/>
      <c r="AU65"/>
      <c r="AV65"/>
      <c r="AW65"/>
      <c r="AX65"/>
      <c r="AY65"/>
      <c r="AZ65"/>
      <c r="BA65"/>
    </row>
    <row r="66" spans="1:53" x14ac:dyDescent="0.2">
      <c r="A66" s="53">
        <f t="shared" si="20"/>
        <v>13</v>
      </c>
      <c r="B66" s="54" t="str">
        <f t="shared" si="19"/>
        <v/>
      </c>
      <c r="C66" s="54"/>
      <c r="D66" s="55"/>
      <c r="E66" s="269">
        <f t="shared" si="6"/>
        <v>0</v>
      </c>
      <c r="F66" s="266" t="str">
        <f t="shared" si="21"/>
        <v/>
      </c>
      <c r="G66" s="54" t="str">
        <f t="shared" si="21"/>
        <v/>
      </c>
      <c r="H66" s="54" t="str">
        <f t="shared" si="21"/>
        <v/>
      </c>
      <c r="I66" s="54" t="str">
        <f t="shared" si="21"/>
        <v/>
      </c>
      <c r="J66" s="54" t="str">
        <f t="shared" si="21"/>
        <v/>
      </c>
      <c r="K66" s="56">
        <f t="shared" si="8"/>
        <v>2</v>
      </c>
      <c r="L66"/>
      <c r="M66" s="103" t="str">
        <f t="shared" si="9"/>
        <v/>
      </c>
      <c r="N66" s="104" t="str">
        <f t="shared" si="10"/>
        <v/>
      </c>
      <c r="O66" s="105" t="str">
        <f t="shared" si="11"/>
        <v/>
      </c>
      <c r="P66" s="105" t="str">
        <f t="shared" si="12"/>
        <v/>
      </c>
      <c r="Q66" s="105" t="str">
        <f t="shared" si="13"/>
        <v/>
      </c>
      <c r="R66"/>
      <c r="S66" s="103" t="str">
        <f t="shared" si="14"/>
        <v/>
      </c>
      <c r="T66" s="104" t="str">
        <f t="shared" si="15"/>
        <v/>
      </c>
      <c r="U66" s="105" t="str">
        <f t="shared" si="16"/>
        <v/>
      </c>
      <c r="V66" s="105" t="str">
        <f t="shared" si="17"/>
        <v/>
      </c>
      <c r="W66" s="105" t="str">
        <f t="shared" si="18"/>
        <v/>
      </c>
      <c r="AB66"/>
      <c r="AC66"/>
      <c r="AD66"/>
      <c r="AE66"/>
      <c r="AF66"/>
      <c r="AG66"/>
      <c r="AH66"/>
      <c r="AI66"/>
      <c r="AJ66"/>
      <c r="AK66"/>
      <c r="AR66"/>
      <c r="AS66"/>
      <c r="AT66"/>
      <c r="AU66"/>
      <c r="AV66"/>
      <c r="AW66"/>
      <c r="AX66"/>
      <c r="AY66"/>
      <c r="AZ66"/>
      <c r="BA66"/>
    </row>
    <row r="67" spans="1:53" x14ac:dyDescent="0.2">
      <c r="A67" s="53">
        <f t="shared" si="20"/>
        <v>14</v>
      </c>
      <c r="B67" s="54" t="str">
        <f t="shared" si="19"/>
        <v/>
      </c>
      <c r="C67" s="54"/>
      <c r="D67" s="55"/>
      <c r="E67" s="269">
        <f t="shared" si="6"/>
        <v>0</v>
      </c>
      <c r="F67" s="266" t="str">
        <f t="shared" si="21"/>
        <v/>
      </c>
      <c r="G67" s="54" t="str">
        <f t="shared" si="21"/>
        <v/>
      </c>
      <c r="H67" s="54" t="str">
        <f t="shared" si="21"/>
        <v/>
      </c>
      <c r="I67" s="54" t="str">
        <f t="shared" si="21"/>
        <v/>
      </c>
      <c r="J67" s="54" t="str">
        <f t="shared" si="21"/>
        <v/>
      </c>
      <c r="K67" s="56">
        <f t="shared" si="8"/>
        <v>2</v>
      </c>
      <c r="L67"/>
      <c r="M67" s="103" t="str">
        <f t="shared" si="9"/>
        <v/>
      </c>
      <c r="N67" s="104" t="str">
        <f t="shared" si="10"/>
        <v/>
      </c>
      <c r="O67" s="105" t="str">
        <f t="shared" si="11"/>
        <v/>
      </c>
      <c r="P67" s="105" t="str">
        <f t="shared" si="12"/>
        <v/>
      </c>
      <c r="Q67" s="105" t="str">
        <f t="shared" si="13"/>
        <v/>
      </c>
      <c r="R67"/>
      <c r="S67" s="103" t="str">
        <f t="shared" si="14"/>
        <v/>
      </c>
      <c r="T67" s="104" t="str">
        <f t="shared" si="15"/>
        <v/>
      </c>
      <c r="U67" s="105" t="str">
        <f t="shared" si="16"/>
        <v/>
      </c>
      <c r="V67" s="105" t="str">
        <f t="shared" si="17"/>
        <v/>
      </c>
      <c r="W67" s="105" t="str">
        <f t="shared" si="18"/>
        <v/>
      </c>
      <c r="AB67"/>
      <c r="AC67"/>
      <c r="AD67"/>
      <c r="AE67"/>
      <c r="AF67"/>
      <c r="AG67"/>
      <c r="AH67"/>
      <c r="AI67"/>
      <c r="AJ67"/>
      <c r="AK67"/>
      <c r="AR67"/>
      <c r="AS67"/>
      <c r="AT67"/>
      <c r="AU67"/>
      <c r="AV67"/>
      <c r="AW67"/>
      <c r="AX67"/>
      <c r="AY67"/>
      <c r="AZ67"/>
      <c r="BA67"/>
    </row>
    <row r="68" spans="1:53" x14ac:dyDescent="0.2">
      <c r="A68" s="53">
        <f t="shared" si="20"/>
        <v>15</v>
      </c>
      <c r="B68" s="54" t="str">
        <f t="shared" si="19"/>
        <v/>
      </c>
      <c r="C68" s="54"/>
      <c r="D68" s="55"/>
      <c r="E68" s="269">
        <f t="shared" si="6"/>
        <v>0</v>
      </c>
      <c r="F68" s="266" t="str">
        <f t="shared" si="21"/>
        <v/>
      </c>
      <c r="G68" s="54" t="str">
        <f t="shared" si="21"/>
        <v/>
      </c>
      <c r="H68" s="54" t="str">
        <f t="shared" si="21"/>
        <v/>
      </c>
      <c r="I68" s="54" t="str">
        <f t="shared" si="21"/>
        <v/>
      </c>
      <c r="J68" s="54" t="str">
        <f t="shared" si="21"/>
        <v/>
      </c>
      <c r="K68" s="56">
        <f t="shared" si="8"/>
        <v>2</v>
      </c>
      <c r="L68"/>
      <c r="M68" s="103" t="str">
        <f t="shared" si="9"/>
        <v/>
      </c>
      <c r="N68" s="104" t="str">
        <f t="shared" si="10"/>
        <v/>
      </c>
      <c r="O68" s="105" t="str">
        <f t="shared" si="11"/>
        <v/>
      </c>
      <c r="P68" s="105" t="str">
        <f t="shared" si="12"/>
        <v/>
      </c>
      <c r="Q68" s="105" t="str">
        <f t="shared" si="13"/>
        <v/>
      </c>
      <c r="R68"/>
      <c r="S68" s="103" t="str">
        <f t="shared" si="14"/>
        <v/>
      </c>
      <c r="T68" s="104" t="str">
        <f t="shared" si="15"/>
        <v/>
      </c>
      <c r="U68" s="105" t="str">
        <f t="shared" si="16"/>
        <v/>
      </c>
      <c r="V68" s="105" t="str">
        <f t="shared" si="17"/>
        <v/>
      </c>
      <c r="W68" s="105" t="str">
        <f t="shared" si="18"/>
        <v/>
      </c>
      <c r="AB68"/>
      <c r="AC68"/>
      <c r="AD68"/>
      <c r="AE68"/>
      <c r="AF68"/>
      <c r="AG68"/>
      <c r="AH68"/>
      <c r="AI68"/>
      <c r="AJ68"/>
      <c r="AK68"/>
      <c r="AR68"/>
      <c r="AS68"/>
      <c r="AT68"/>
      <c r="AU68"/>
      <c r="AV68"/>
      <c r="AW68"/>
      <c r="AX68"/>
      <c r="AY68"/>
      <c r="AZ68"/>
      <c r="BA68"/>
    </row>
    <row r="69" spans="1:53" x14ac:dyDescent="0.2">
      <c r="A69" s="53">
        <f t="shared" si="20"/>
        <v>16</v>
      </c>
      <c r="B69" s="54" t="str">
        <f t="shared" si="19"/>
        <v/>
      </c>
      <c r="C69" s="54"/>
      <c r="D69" s="55"/>
      <c r="E69" s="269">
        <f t="shared" si="6"/>
        <v>0</v>
      </c>
      <c r="F69" s="266" t="str">
        <f t="shared" si="21"/>
        <v/>
      </c>
      <c r="G69" s="54" t="str">
        <f t="shared" si="21"/>
        <v/>
      </c>
      <c r="H69" s="54" t="str">
        <f t="shared" si="21"/>
        <v/>
      </c>
      <c r="I69" s="54" t="str">
        <f t="shared" si="21"/>
        <v/>
      </c>
      <c r="J69" s="54" t="str">
        <f t="shared" si="21"/>
        <v/>
      </c>
      <c r="K69" s="56">
        <f t="shared" si="8"/>
        <v>2</v>
      </c>
      <c r="L69"/>
      <c r="M69" s="103" t="str">
        <f t="shared" si="9"/>
        <v/>
      </c>
      <c r="N69" s="104" t="str">
        <f t="shared" si="10"/>
        <v/>
      </c>
      <c r="O69" s="105" t="str">
        <f t="shared" si="11"/>
        <v/>
      </c>
      <c r="P69" s="105" t="str">
        <f t="shared" si="12"/>
        <v/>
      </c>
      <c r="Q69" s="105" t="str">
        <f t="shared" si="13"/>
        <v/>
      </c>
      <c r="R69"/>
      <c r="S69" s="103" t="str">
        <f t="shared" si="14"/>
        <v/>
      </c>
      <c r="T69" s="104" t="str">
        <f t="shared" si="15"/>
        <v/>
      </c>
      <c r="U69" s="105" t="str">
        <f t="shared" si="16"/>
        <v/>
      </c>
      <c r="V69" s="105" t="str">
        <f t="shared" si="17"/>
        <v/>
      </c>
      <c r="W69" s="105" t="str">
        <f t="shared" si="18"/>
        <v/>
      </c>
      <c r="AB69"/>
      <c r="AC69"/>
      <c r="AD69"/>
      <c r="AE69"/>
      <c r="AF69"/>
      <c r="AG69"/>
      <c r="AH69"/>
      <c r="AI69"/>
      <c r="AJ69"/>
      <c r="AK69"/>
      <c r="AR69"/>
      <c r="AS69"/>
      <c r="AT69"/>
      <c r="AU69"/>
      <c r="AV69"/>
      <c r="AW69"/>
      <c r="AX69"/>
      <c r="AY69"/>
      <c r="AZ69"/>
      <c r="BA69"/>
    </row>
    <row r="70" spans="1:53" x14ac:dyDescent="0.2">
      <c r="A70" s="53">
        <f t="shared" si="20"/>
        <v>17</v>
      </c>
      <c r="B70" s="54" t="str">
        <f t="shared" si="19"/>
        <v/>
      </c>
      <c r="C70" s="54"/>
      <c r="D70" s="55"/>
      <c r="E70" s="269">
        <f t="shared" si="6"/>
        <v>0</v>
      </c>
      <c r="F70" s="266" t="str">
        <f t="shared" si="21"/>
        <v/>
      </c>
      <c r="G70" s="54" t="str">
        <f t="shared" si="21"/>
        <v/>
      </c>
      <c r="H70" s="54" t="str">
        <f t="shared" si="21"/>
        <v/>
      </c>
      <c r="I70" s="54" t="str">
        <f t="shared" si="21"/>
        <v/>
      </c>
      <c r="J70" s="54" t="str">
        <f t="shared" si="21"/>
        <v/>
      </c>
      <c r="K70" s="56">
        <f t="shared" si="8"/>
        <v>2</v>
      </c>
      <c r="L70"/>
      <c r="M70" s="103" t="str">
        <f t="shared" si="9"/>
        <v/>
      </c>
      <c r="N70" s="104" t="str">
        <f t="shared" si="10"/>
        <v/>
      </c>
      <c r="O70" s="105" t="str">
        <f t="shared" si="11"/>
        <v/>
      </c>
      <c r="P70" s="105" t="str">
        <f t="shared" si="12"/>
        <v/>
      </c>
      <c r="Q70" s="105" t="str">
        <f t="shared" si="13"/>
        <v/>
      </c>
      <c r="R70"/>
      <c r="S70" s="103" t="str">
        <f t="shared" si="14"/>
        <v/>
      </c>
      <c r="T70" s="104" t="str">
        <f t="shared" si="15"/>
        <v/>
      </c>
      <c r="U70" s="105" t="str">
        <f t="shared" si="16"/>
        <v/>
      </c>
      <c r="V70" s="105" t="str">
        <f t="shared" si="17"/>
        <v/>
      </c>
      <c r="W70" s="105" t="str">
        <f t="shared" si="18"/>
        <v/>
      </c>
      <c r="AB70"/>
      <c r="AC70"/>
      <c r="AD70"/>
      <c r="AE70"/>
      <c r="AF70"/>
      <c r="AG70"/>
      <c r="AH70"/>
      <c r="AI70"/>
      <c r="AJ70"/>
      <c r="AK70"/>
      <c r="AR70"/>
      <c r="AS70"/>
      <c r="AT70"/>
      <c r="AU70"/>
      <c r="AV70"/>
      <c r="AW70"/>
      <c r="AX70"/>
      <c r="AY70"/>
      <c r="AZ70"/>
      <c r="BA70"/>
    </row>
    <row r="71" spans="1:53" x14ac:dyDescent="0.2">
      <c r="A71" s="53">
        <f t="shared" si="20"/>
        <v>18</v>
      </c>
      <c r="B71" s="54" t="str">
        <f t="shared" si="19"/>
        <v/>
      </c>
      <c r="C71" s="54"/>
      <c r="D71" s="55"/>
      <c r="E71" s="269">
        <f t="shared" si="6"/>
        <v>0</v>
      </c>
      <c r="F71" s="266" t="str">
        <f t="shared" si="21"/>
        <v/>
      </c>
      <c r="G71" s="54" t="str">
        <f t="shared" si="21"/>
        <v/>
      </c>
      <c r="H71" s="54" t="str">
        <f t="shared" si="21"/>
        <v/>
      </c>
      <c r="I71" s="54" t="str">
        <f t="shared" si="21"/>
        <v/>
      </c>
      <c r="J71" s="54" t="str">
        <f t="shared" si="21"/>
        <v/>
      </c>
      <c r="K71" s="56">
        <f t="shared" si="8"/>
        <v>2</v>
      </c>
      <c r="L71"/>
      <c r="M71" s="103" t="str">
        <f t="shared" si="9"/>
        <v/>
      </c>
      <c r="N71" s="104" t="str">
        <f t="shared" si="10"/>
        <v/>
      </c>
      <c r="O71" s="105" t="str">
        <f t="shared" si="11"/>
        <v/>
      </c>
      <c r="P71" s="105" t="str">
        <f t="shared" si="12"/>
        <v/>
      </c>
      <c r="Q71" s="105" t="str">
        <f t="shared" si="13"/>
        <v/>
      </c>
      <c r="R71"/>
      <c r="S71" s="103" t="str">
        <f t="shared" si="14"/>
        <v/>
      </c>
      <c r="T71" s="104" t="str">
        <f t="shared" si="15"/>
        <v/>
      </c>
      <c r="U71" s="105" t="str">
        <f t="shared" si="16"/>
        <v/>
      </c>
      <c r="V71" s="105" t="str">
        <f t="shared" si="17"/>
        <v/>
      </c>
      <c r="W71" s="105" t="str">
        <f t="shared" si="18"/>
        <v/>
      </c>
      <c r="AB71"/>
      <c r="AC71"/>
      <c r="AD71"/>
      <c r="AE71"/>
      <c r="AF71"/>
      <c r="AG71"/>
      <c r="AH71"/>
      <c r="AI71"/>
      <c r="AJ71"/>
      <c r="AK71"/>
      <c r="AR71"/>
      <c r="AS71"/>
      <c r="AT71"/>
      <c r="AU71"/>
      <c r="AV71"/>
      <c r="AW71"/>
      <c r="AX71"/>
      <c r="AY71"/>
      <c r="AZ71"/>
      <c r="BA71"/>
    </row>
    <row r="72" spans="1:53" x14ac:dyDescent="0.2">
      <c r="A72" s="53">
        <f t="shared" si="20"/>
        <v>19</v>
      </c>
      <c r="B72" s="54" t="str">
        <f t="shared" si="19"/>
        <v/>
      </c>
      <c r="C72" s="54"/>
      <c r="D72" s="55"/>
      <c r="E72" s="269">
        <f t="shared" si="6"/>
        <v>0</v>
      </c>
      <c r="F72" s="266" t="str">
        <f t="shared" si="21"/>
        <v/>
      </c>
      <c r="G72" s="54" t="str">
        <f t="shared" si="21"/>
        <v/>
      </c>
      <c r="H72" s="54" t="str">
        <f t="shared" si="21"/>
        <v/>
      </c>
      <c r="I72" s="54" t="str">
        <f t="shared" si="21"/>
        <v/>
      </c>
      <c r="J72" s="54" t="str">
        <f t="shared" si="21"/>
        <v/>
      </c>
      <c r="K72" s="56">
        <f t="shared" si="8"/>
        <v>2</v>
      </c>
      <c r="L72"/>
      <c r="M72" s="103" t="str">
        <f t="shared" si="9"/>
        <v/>
      </c>
      <c r="N72" s="104" t="str">
        <f t="shared" si="10"/>
        <v/>
      </c>
      <c r="O72" s="105" t="str">
        <f t="shared" si="11"/>
        <v/>
      </c>
      <c r="P72" s="105" t="str">
        <f t="shared" si="12"/>
        <v/>
      </c>
      <c r="Q72" s="105" t="str">
        <f t="shared" si="13"/>
        <v/>
      </c>
      <c r="R72"/>
      <c r="S72" s="103" t="str">
        <f t="shared" si="14"/>
        <v/>
      </c>
      <c r="T72" s="104" t="str">
        <f t="shared" si="15"/>
        <v/>
      </c>
      <c r="U72" s="105" t="str">
        <f t="shared" si="16"/>
        <v/>
      </c>
      <c r="V72" s="105" t="str">
        <f t="shared" si="17"/>
        <v/>
      </c>
      <c r="W72" s="105" t="str">
        <f t="shared" si="18"/>
        <v/>
      </c>
      <c r="AB72"/>
      <c r="AC72"/>
      <c r="AD72"/>
      <c r="AE72"/>
      <c r="AF72"/>
      <c r="AG72"/>
      <c r="AH72"/>
      <c r="AI72"/>
      <c r="AJ72"/>
      <c r="AK72"/>
      <c r="AR72"/>
      <c r="AS72"/>
      <c r="AT72"/>
      <c r="AU72"/>
      <c r="AV72"/>
      <c r="AW72"/>
      <c r="AX72"/>
      <c r="AY72"/>
      <c r="AZ72"/>
      <c r="BA72"/>
    </row>
    <row r="73" spans="1:53" x14ac:dyDescent="0.2">
      <c r="A73" s="57">
        <f t="shared" si="20"/>
        <v>20</v>
      </c>
      <c r="B73" s="58" t="str">
        <f t="shared" si="19"/>
        <v/>
      </c>
      <c r="C73" s="58"/>
      <c r="D73" s="59"/>
      <c r="E73" s="269">
        <f t="shared" si="6"/>
        <v>0</v>
      </c>
      <c r="F73" s="267" t="str">
        <f t="shared" si="21"/>
        <v/>
      </c>
      <c r="G73" s="58" t="str">
        <f t="shared" si="21"/>
        <v/>
      </c>
      <c r="H73" s="58" t="str">
        <f t="shared" si="21"/>
        <v/>
      </c>
      <c r="I73" s="58" t="str">
        <f t="shared" si="21"/>
        <v/>
      </c>
      <c r="J73" s="58" t="str">
        <f t="shared" si="21"/>
        <v/>
      </c>
      <c r="K73" s="60">
        <f t="shared" si="8"/>
        <v>2</v>
      </c>
      <c r="L73"/>
      <c r="M73" s="108" t="str">
        <f t="shared" si="9"/>
        <v/>
      </c>
      <c r="N73" s="109" t="str">
        <f t="shared" si="10"/>
        <v/>
      </c>
      <c r="O73" s="110" t="str">
        <f t="shared" si="11"/>
        <v/>
      </c>
      <c r="P73" s="110" t="str">
        <f t="shared" si="12"/>
        <v/>
      </c>
      <c r="Q73" s="110" t="str">
        <f t="shared" si="13"/>
        <v/>
      </c>
      <c r="R73"/>
      <c r="S73" s="108" t="str">
        <f t="shared" si="14"/>
        <v/>
      </c>
      <c r="T73" s="109" t="str">
        <f t="shared" si="15"/>
        <v/>
      </c>
      <c r="U73" s="110" t="str">
        <f t="shared" si="16"/>
        <v/>
      </c>
      <c r="V73" s="110" t="str">
        <f t="shared" si="17"/>
        <v/>
      </c>
      <c r="W73" s="110" t="str">
        <f t="shared" si="18"/>
        <v/>
      </c>
      <c r="AB73"/>
      <c r="AC73"/>
      <c r="AD73"/>
      <c r="AE73"/>
      <c r="AF73"/>
      <c r="AG73"/>
      <c r="AH73"/>
      <c r="AI73"/>
      <c r="AJ73"/>
      <c r="AK73"/>
      <c r="AR73"/>
      <c r="AS73"/>
      <c r="AT73"/>
      <c r="AU73"/>
      <c r="AV73"/>
      <c r="AW73"/>
      <c r="AX73"/>
      <c r="AY73"/>
      <c r="AZ73"/>
      <c r="BA73"/>
    </row>
    <row r="74" spans="1:53" x14ac:dyDescent="0.2">
      <c r="AR74"/>
      <c r="AS74"/>
      <c r="AT74"/>
      <c r="AU74"/>
      <c r="AV74"/>
      <c r="AW74"/>
      <c r="AX74"/>
      <c r="AY74"/>
      <c r="AZ74"/>
      <c r="BA74"/>
    </row>
  </sheetData>
  <sheetProtection algorithmName="SHA-512" hashValue="Gz5tIfMNh0h6SpVDUt4IoDr6kQ/JCHY/g6PmIQQroWh/h8HQzjVYlAO3giIMd/6thiFy7d4d2BdCwC8B8tWF7Q==" saltValue="x5tgnSGJVMy35+469n1gZQ==" spinCount="100000" sheet="1" objects="1" scenarios="1"/>
  <mergeCells count="9">
    <mergeCell ref="C36:C37"/>
    <mergeCell ref="C38:C39"/>
    <mergeCell ref="J5:K5"/>
    <mergeCell ref="L5:M5"/>
    <mergeCell ref="N5:O5"/>
    <mergeCell ref="J6:K6"/>
    <mergeCell ref="L6:M6"/>
    <mergeCell ref="N6:O6"/>
    <mergeCell ref="B13:D13"/>
  </mergeCells>
  <phoneticPr fontId="2"/>
  <conditionalFormatting sqref="C14">
    <cfRule type="expression" dxfId="185" priority="80">
      <formula>AC14=1</formula>
    </cfRule>
  </conditionalFormatting>
  <conditionalFormatting sqref="D14">
    <cfRule type="cellIs" dxfId="184" priority="61" operator="between">
      <formula>1</formula>
      <formula>3</formula>
    </cfRule>
  </conditionalFormatting>
  <conditionalFormatting sqref="D15">
    <cfRule type="cellIs" dxfId="183" priority="60" operator="between">
      <formula>1</formula>
      <formula>3</formula>
    </cfRule>
  </conditionalFormatting>
  <conditionalFormatting sqref="D16">
    <cfRule type="cellIs" dxfId="182" priority="59" operator="between">
      <formula>1</formula>
      <formula>3</formula>
    </cfRule>
  </conditionalFormatting>
  <conditionalFormatting sqref="D17">
    <cfRule type="cellIs" dxfId="181" priority="58" operator="between">
      <formula>1</formula>
      <formula>3</formula>
    </cfRule>
  </conditionalFormatting>
  <conditionalFormatting sqref="D18">
    <cfRule type="cellIs" dxfId="180" priority="57" operator="between">
      <formula>1</formula>
      <formula>3</formula>
    </cfRule>
  </conditionalFormatting>
  <conditionalFormatting sqref="D19">
    <cfRule type="cellIs" dxfId="179" priority="56" operator="between">
      <formula>1</formula>
      <formula>3</formula>
    </cfRule>
  </conditionalFormatting>
  <conditionalFormatting sqref="D20">
    <cfRule type="cellIs" dxfId="178" priority="55" operator="between">
      <formula>1</formula>
      <formula>3</formula>
    </cfRule>
  </conditionalFormatting>
  <conditionalFormatting sqref="D21">
    <cfRule type="cellIs" dxfId="177" priority="54" operator="between">
      <formula>1</formula>
      <formula>3</formula>
    </cfRule>
  </conditionalFormatting>
  <conditionalFormatting sqref="D22">
    <cfRule type="cellIs" dxfId="176" priority="53" operator="between">
      <formula>1</formula>
      <formula>3</formula>
    </cfRule>
  </conditionalFormatting>
  <conditionalFormatting sqref="D23">
    <cfRule type="cellIs" dxfId="175" priority="52" operator="between">
      <formula>1</formula>
      <formula>3</formula>
    </cfRule>
  </conditionalFormatting>
  <conditionalFormatting sqref="D24">
    <cfRule type="cellIs" dxfId="174" priority="51" operator="between">
      <formula>1</formula>
      <formula>3</formula>
    </cfRule>
  </conditionalFormatting>
  <conditionalFormatting sqref="D25">
    <cfRule type="cellIs" dxfId="173" priority="50" operator="between">
      <formula>1</formula>
      <formula>3</formula>
    </cfRule>
  </conditionalFormatting>
  <conditionalFormatting sqref="D26">
    <cfRule type="cellIs" dxfId="172" priority="49" operator="between">
      <formula>1</formula>
      <formula>3</formula>
    </cfRule>
  </conditionalFormatting>
  <conditionalFormatting sqref="D27">
    <cfRule type="cellIs" dxfId="171" priority="48" operator="between">
      <formula>1</formula>
      <formula>3</formula>
    </cfRule>
  </conditionalFormatting>
  <conditionalFormatting sqref="D28">
    <cfRule type="cellIs" dxfId="170" priority="47" operator="between">
      <formula>1</formula>
      <formula>3</formula>
    </cfRule>
  </conditionalFormatting>
  <conditionalFormatting sqref="D29">
    <cfRule type="cellIs" dxfId="169" priority="46" operator="between">
      <formula>1</formula>
      <formula>3</formula>
    </cfRule>
  </conditionalFormatting>
  <conditionalFormatting sqref="D30">
    <cfRule type="cellIs" dxfId="168" priority="45" operator="between">
      <formula>1</formula>
      <formula>3</formula>
    </cfRule>
  </conditionalFormatting>
  <conditionalFormatting sqref="D31">
    <cfRule type="cellIs" dxfId="167" priority="44" operator="between">
      <formula>1</formula>
      <formula>3</formula>
    </cfRule>
  </conditionalFormatting>
  <conditionalFormatting sqref="D32">
    <cfRule type="cellIs" dxfId="166" priority="43" operator="between">
      <formula>1</formula>
      <formula>3</formula>
    </cfRule>
  </conditionalFormatting>
  <conditionalFormatting sqref="D33">
    <cfRule type="cellIs" dxfId="165" priority="41" operator="between">
      <formula>1</formula>
      <formula>3</formula>
    </cfRule>
  </conditionalFormatting>
  <conditionalFormatting sqref="B7">
    <cfRule type="expression" dxfId="164" priority="40">
      <formula>$B$7&lt;&gt;""</formula>
    </cfRule>
  </conditionalFormatting>
  <conditionalFormatting sqref="B8">
    <cfRule type="expression" dxfId="163" priority="198">
      <formula>$B$8&lt;&gt;""</formula>
    </cfRule>
  </conditionalFormatting>
  <conditionalFormatting sqref="E54:E73">
    <cfRule type="expression" dxfId="162" priority="201">
      <formula>E54&lt;&gt;$H$7</formula>
    </cfRule>
  </conditionalFormatting>
  <conditionalFormatting sqref="E14">
    <cfRule type="expression" dxfId="161" priority="202">
      <formula>AB14=1</formula>
    </cfRule>
  </conditionalFormatting>
  <conditionalFormatting sqref="E15">
    <cfRule type="expression" dxfId="160" priority="38">
      <formula>AB15=1</formula>
    </cfRule>
  </conditionalFormatting>
  <conditionalFormatting sqref="E16">
    <cfRule type="expression" dxfId="159" priority="37">
      <formula>AB16=1</formula>
    </cfRule>
  </conditionalFormatting>
  <conditionalFormatting sqref="E17">
    <cfRule type="expression" dxfId="158" priority="36">
      <formula>AB17=1</formula>
    </cfRule>
  </conditionalFormatting>
  <conditionalFormatting sqref="E18">
    <cfRule type="expression" dxfId="157" priority="35">
      <formula>AB18=1</formula>
    </cfRule>
  </conditionalFormatting>
  <conditionalFormatting sqref="E19">
    <cfRule type="expression" dxfId="156" priority="34">
      <formula>AB19=1</formula>
    </cfRule>
  </conditionalFormatting>
  <conditionalFormatting sqref="E20">
    <cfRule type="expression" dxfId="155" priority="33">
      <formula>AB20=1</formula>
    </cfRule>
  </conditionalFormatting>
  <conditionalFormatting sqref="E21">
    <cfRule type="expression" dxfId="154" priority="32">
      <formula>AB21=1</formula>
    </cfRule>
  </conditionalFormatting>
  <conditionalFormatting sqref="E22">
    <cfRule type="expression" dxfId="153" priority="31">
      <formula>AB22=1</formula>
    </cfRule>
  </conditionalFormatting>
  <conditionalFormatting sqref="E23">
    <cfRule type="expression" dxfId="152" priority="30">
      <formula>AB23=1</formula>
    </cfRule>
  </conditionalFormatting>
  <conditionalFormatting sqref="E24">
    <cfRule type="expression" dxfId="151" priority="29">
      <formula>AB24=1</formula>
    </cfRule>
  </conditionalFormatting>
  <conditionalFormatting sqref="E25">
    <cfRule type="expression" dxfId="150" priority="28">
      <formula>AB25=1</formula>
    </cfRule>
  </conditionalFormatting>
  <conditionalFormatting sqref="E26">
    <cfRule type="expression" dxfId="149" priority="27">
      <formula>AB26=1</formula>
    </cfRule>
  </conditionalFormatting>
  <conditionalFormatting sqref="E27">
    <cfRule type="expression" dxfId="148" priority="26">
      <formula>AB27=1</formula>
    </cfRule>
  </conditionalFormatting>
  <conditionalFormatting sqref="E28">
    <cfRule type="expression" dxfId="147" priority="25">
      <formula>AB28=1</formula>
    </cfRule>
  </conditionalFormatting>
  <conditionalFormatting sqref="E29">
    <cfRule type="expression" dxfId="146" priority="24">
      <formula>AB29=1</formula>
    </cfRule>
  </conditionalFormatting>
  <conditionalFormatting sqref="E30">
    <cfRule type="expression" dxfId="145" priority="23">
      <formula>AB30=1</formula>
    </cfRule>
  </conditionalFormatting>
  <conditionalFormatting sqref="E31">
    <cfRule type="expression" dxfId="144" priority="22">
      <formula>AB31=1</formula>
    </cfRule>
  </conditionalFormatting>
  <conditionalFormatting sqref="E32">
    <cfRule type="expression" dxfId="143" priority="21">
      <formula>AB32=1</formula>
    </cfRule>
  </conditionalFormatting>
  <conditionalFormatting sqref="E33">
    <cfRule type="expression" dxfId="142" priority="20">
      <formula>AB33=1</formula>
    </cfRule>
  </conditionalFormatting>
  <conditionalFormatting sqref="C15">
    <cfRule type="expression" dxfId="141" priority="19">
      <formula>AC15=1</formula>
    </cfRule>
  </conditionalFormatting>
  <conditionalFormatting sqref="C16">
    <cfRule type="expression" dxfId="140" priority="18">
      <formula>AC16=1</formula>
    </cfRule>
  </conditionalFormatting>
  <conditionalFormatting sqref="C17">
    <cfRule type="expression" dxfId="139" priority="17">
      <formula>AC17=1</formula>
    </cfRule>
  </conditionalFormatting>
  <conditionalFormatting sqref="C18">
    <cfRule type="expression" dxfId="138" priority="16">
      <formula>AC18=1</formula>
    </cfRule>
  </conditionalFormatting>
  <conditionalFormatting sqref="C19">
    <cfRule type="expression" dxfId="137" priority="15">
      <formula>AC19=1</formula>
    </cfRule>
  </conditionalFormatting>
  <conditionalFormatting sqref="C20">
    <cfRule type="expression" dxfId="136" priority="14">
      <formula>AC20=1</formula>
    </cfRule>
  </conditionalFormatting>
  <conditionalFormatting sqref="C21">
    <cfRule type="expression" dxfId="135" priority="13">
      <formula>AC21=1</formula>
    </cfRule>
  </conditionalFormatting>
  <conditionalFormatting sqref="C22">
    <cfRule type="expression" dxfId="134" priority="12">
      <formula>AC22=1</formula>
    </cfRule>
  </conditionalFormatting>
  <conditionalFormatting sqref="C23">
    <cfRule type="expression" dxfId="133" priority="11">
      <formula>AC23=1</formula>
    </cfRule>
  </conditionalFormatting>
  <conditionalFormatting sqref="C24">
    <cfRule type="expression" dxfId="132" priority="10">
      <formula>AC24=1</formula>
    </cfRule>
  </conditionalFormatting>
  <conditionalFormatting sqref="C25">
    <cfRule type="expression" dxfId="131" priority="9">
      <formula>AC25=1</formula>
    </cfRule>
  </conditionalFormatting>
  <conditionalFormatting sqref="C26">
    <cfRule type="expression" dxfId="130" priority="8">
      <formula>AC26=1</formula>
    </cfRule>
  </conditionalFormatting>
  <conditionalFormatting sqref="C27">
    <cfRule type="expression" dxfId="129" priority="7">
      <formula>AC27=1</formula>
    </cfRule>
  </conditionalFormatting>
  <conditionalFormatting sqref="C28">
    <cfRule type="expression" dxfId="128" priority="6">
      <formula>AC28=1</formula>
    </cfRule>
  </conditionalFormatting>
  <conditionalFormatting sqref="C29">
    <cfRule type="expression" dxfId="127" priority="5">
      <formula>AC29=1</formula>
    </cfRule>
  </conditionalFormatting>
  <conditionalFormatting sqref="C30">
    <cfRule type="expression" dxfId="126" priority="4">
      <formula>AC30=1</formula>
    </cfRule>
  </conditionalFormatting>
  <conditionalFormatting sqref="C31">
    <cfRule type="expression" dxfId="125" priority="3">
      <formula>AC31=1</formula>
    </cfRule>
  </conditionalFormatting>
  <conditionalFormatting sqref="C32">
    <cfRule type="expression" dxfId="124" priority="2">
      <formula>AC32=1</formula>
    </cfRule>
  </conditionalFormatting>
  <conditionalFormatting sqref="C33">
    <cfRule type="expression" dxfId="123" priority="1">
      <formula>AC33=1</formula>
    </cfRule>
  </conditionalFormatting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C50"/>
  <sheetViews>
    <sheetView showGridLines="0" zoomScaleNormal="100" workbookViewId="0">
      <pane xSplit="5" ySplit="13" topLeftCell="F14" activePane="bottomRight" state="frozen"/>
      <selection pane="topRight"/>
      <selection pane="bottomLeft"/>
      <selection pane="bottomRight" activeCell="B14" sqref="B14"/>
    </sheetView>
  </sheetViews>
  <sheetFormatPr defaultRowHeight="13.2" x14ac:dyDescent="0.2"/>
  <cols>
    <col min="1" max="1" width="4.5546875" style="1" bestFit="1" customWidth="1"/>
    <col min="2" max="2" width="14.88671875" style="1" customWidth="1"/>
    <col min="3" max="3" width="5.5546875" style="1" bestFit="1" customWidth="1"/>
    <col min="4" max="4" width="9.5546875" style="1" customWidth="1"/>
    <col min="5" max="5" width="7.5546875" style="1" customWidth="1"/>
    <col min="6" max="22" width="7.33203125" style="1" customWidth="1"/>
    <col min="23" max="23" width="3.77734375" style="1" customWidth="1"/>
    <col min="24" max="29" width="7.33203125" style="1" customWidth="1"/>
    <col min="30" max="30" width="11.44140625" style="1" customWidth="1"/>
    <col min="31" max="39" width="7.33203125" style="1" customWidth="1"/>
    <col min="40" max="40" width="3.77734375" style="1" customWidth="1"/>
    <col min="41" max="55" width="7.33203125" style="1" customWidth="1"/>
    <col min="56" max="16384" width="8.88671875" style="1"/>
  </cols>
  <sheetData>
    <row r="1" spans="1:55" ht="13.95" customHeight="1" x14ac:dyDescent="0.2">
      <c r="A1" s="9" t="s">
        <v>87</v>
      </c>
      <c r="B1" s="9"/>
      <c r="C1" s="9"/>
      <c r="D1" s="9"/>
      <c r="E1" s="9"/>
      <c r="F1" s="9"/>
      <c r="G1" s="9"/>
      <c r="I1" s="310" t="s">
        <v>123</v>
      </c>
    </row>
    <row r="2" spans="1:55" ht="13.95" customHeight="1" x14ac:dyDescent="0.2">
      <c r="A2" s="9"/>
      <c r="B2" s="9" t="s">
        <v>83</v>
      </c>
      <c r="C2" s="9"/>
      <c r="D2" s="9"/>
      <c r="E2" s="9"/>
      <c r="F2" s="9"/>
      <c r="G2" s="9"/>
      <c r="I2" s="14" t="s">
        <v>4</v>
      </c>
      <c r="J2" s="66" t="s">
        <v>6</v>
      </c>
      <c r="K2" s="67" t="s">
        <v>7</v>
      </c>
      <c r="L2" s="67" t="s">
        <v>8</v>
      </c>
      <c r="M2" s="67" t="s">
        <v>9</v>
      </c>
      <c r="N2" s="67" t="s">
        <v>10</v>
      </c>
      <c r="O2" s="67" t="s">
        <v>11</v>
      </c>
      <c r="P2" s="68" t="s">
        <v>12</v>
      </c>
    </row>
    <row r="3" spans="1:55" ht="13.95" customHeight="1" x14ac:dyDescent="0.2">
      <c r="A3" s="9"/>
      <c r="B3" s="302" t="s">
        <v>82</v>
      </c>
      <c r="C3" s="9"/>
      <c r="D3" s="9"/>
      <c r="E3" s="9"/>
      <c r="F3" s="9"/>
      <c r="G3" s="9"/>
      <c r="I3" s="18" t="s">
        <v>5</v>
      </c>
      <c r="J3" s="19">
        <v>1</v>
      </c>
      <c r="K3" s="20">
        <v>2</v>
      </c>
      <c r="L3" s="20">
        <v>3</v>
      </c>
      <c r="M3" s="20">
        <v>4</v>
      </c>
      <c r="N3" s="20">
        <v>5</v>
      </c>
      <c r="O3" s="20">
        <v>6</v>
      </c>
      <c r="P3" s="21">
        <v>7</v>
      </c>
    </row>
    <row r="4" spans="1:55" ht="13.95" customHeight="1" x14ac:dyDescent="0.2">
      <c r="A4" s="9"/>
      <c r="B4" s="308" t="s">
        <v>103</v>
      </c>
      <c r="C4" s="9"/>
      <c r="D4" s="9"/>
      <c r="E4" s="9"/>
      <c r="F4" s="9"/>
      <c r="G4" s="9"/>
      <c r="I4" s="310" t="s">
        <v>124</v>
      </c>
    </row>
    <row r="5" spans="1:55" ht="13.95" customHeight="1" x14ac:dyDescent="0.2">
      <c r="A5" s="9"/>
      <c r="B5" s="308" t="s">
        <v>97</v>
      </c>
      <c r="C5" s="303"/>
      <c r="D5" s="9"/>
      <c r="E5" s="9"/>
      <c r="F5" s="9"/>
      <c r="G5" s="9"/>
      <c r="I5" s="65" t="s">
        <v>13</v>
      </c>
      <c r="J5" s="369" t="s">
        <v>14</v>
      </c>
      <c r="K5" s="370"/>
      <c r="L5" s="371" t="s">
        <v>15</v>
      </c>
      <c r="M5" s="372"/>
      <c r="N5" s="370" t="s">
        <v>16</v>
      </c>
      <c r="O5" s="372"/>
    </row>
    <row r="6" spans="1:55" ht="13.95" customHeight="1" x14ac:dyDescent="0.2">
      <c r="A6" s="9"/>
      <c r="B6" s="308" t="s">
        <v>102</v>
      </c>
      <c r="C6" s="9"/>
      <c r="D6" s="9"/>
      <c r="E6" s="9"/>
      <c r="F6" s="9"/>
      <c r="G6" s="9"/>
      <c r="I6" s="18" t="s">
        <v>5</v>
      </c>
      <c r="J6" s="373">
        <v>1</v>
      </c>
      <c r="K6" s="374"/>
      <c r="L6" s="375">
        <v>2</v>
      </c>
      <c r="M6" s="376"/>
      <c r="N6" s="374">
        <v>3</v>
      </c>
      <c r="O6" s="376"/>
    </row>
    <row r="7" spans="1:55" ht="13.95" customHeight="1" x14ac:dyDescent="0.2">
      <c r="B7" s="289" t="str">
        <f>IF(C50&lt;&gt;K$34,"年代エラー","")</f>
        <v/>
      </c>
      <c r="C7" s="299"/>
      <c r="I7" s="150"/>
      <c r="J7" s="151"/>
      <c r="K7" s="151"/>
      <c r="L7" s="151"/>
      <c r="M7" s="151"/>
      <c r="N7" s="151"/>
      <c r="O7" s="151"/>
    </row>
    <row r="8" spans="1:55" ht="13.95" customHeight="1" x14ac:dyDescent="0.2">
      <c r="B8" s="289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X8" s="273" t="s">
        <v>41</v>
      </c>
      <c r="Y8" s="272"/>
      <c r="Z8" s="272"/>
      <c r="AA8" s="272"/>
      <c r="AB8" s="272"/>
      <c r="AC8"/>
      <c r="AD8"/>
      <c r="AE8" s="273" t="s">
        <v>42</v>
      </c>
      <c r="AF8" s="272"/>
      <c r="AG8" s="272"/>
      <c r="AH8" s="272"/>
      <c r="AI8" s="272"/>
      <c r="AJ8"/>
      <c r="AK8"/>
      <c r="AL8"/>
      <c r="AM8"/>
      <c r="AT8"/>
      <c r="AU8"/>
      <c r="AV8"/>
      <c r="AW8"/>
      <c r="AX8"/>
      <c r="AY8"/>
      <c r="AZ8"/>
      <c r="BA8"/>
      <c r="BB8"/>
      <c r="BC8"/>
    </row>
    <row r="9" spans="1:55" ht="19.2" x14ac:dyDescent="0.2">
      <c r="F9" s="184" t="s">
        <v>60</v>
      </c>
      <c r="G9" s="185"/>
      <c r="H9" s="185"/>
      <c r="I9" s="185"/>
      <c r="J9" s="185"/>
      <c r="K9" s="194" t="s">
        <v>23</v>
      </c>
      <c r="L9"/>
      <c r="M9"/>
      <c r="N9"/>
      <c r="O9"/>
      <c r="P9"/>
      <c r="Q9"/>
      <c r="R9"/>
      <c r="S9"/>
      <c r="T9"/>
      <c r="U9"/>
      <c r="X9" s="213" t="s">
        <v>60</v>
      </c>
      <c r="Y9" s="199"/>
      <c r="Z9" s="199"/>
      <c r="AA9" s="199"/>
      <c r="AB9" s="200"/>
      <c r="AC9"/>
      <c r="AD9"/>
      <c r="AE9" s="213" t="s">
        <v>60</v>
      </c>
      <c r="AF9" s="199"/>
      <c r="AG9" s="199"/>
      <c r="AH9" s="199"/>
      <c r="AI9" s="200"/>
      <c r="AJ9"/>
      <c r="AK9"/>
      <c r="AL9"/>
      <c r="AM9"/>
      <c r="AT9"/>
      <c r="AU9"/>
      <c r="AV9"/>
      <c r="AW9"/>
      <c r="AX9"/>
      <c r="AY9"/>
      <c r="AZ9"/>
      <c r="BA9"/>
      <c r="BB9"/>
      <c r="BC9"/>
    </row>
    <row r="10" spans="1:55" ht="26.4" x14ac:dyDescent="0.2">
      <c r="A10" s="10" t="s">
        <v>17</v>
      </c>
      <c r="B10" s="11" t="s">
        <v>18</v>
      </c>
      <c r="C10" s="12" t="s">
        <v>3</v>
      </c>
      <c r="D10" s="13" t="s">
        <v>13</v>
      </c>
      <c r="E10" s="206" t="s">
        <v>19</v>
      </c>
      <c r="F10" s="232" t="s">
        <v>0</v>
      </c>
      <c r="G10" s="233" t="s">
        <v>25</v>
      </c>
      <c r="H10" s="233" t="s">
        <v>1</v>
      </c>
      <c r="I10" s="274" t="s">
        <v>2</v>
      </c>
      <c r="J10" s="275" t="s">
        <v>59</v>
      </c>
      <c r="K10" s="154" t="s">
        <v>24</v>
      </c>
      <c r="L10"/>
      <c r="M10"/>
      <c r="N10"/>
      <c r="O10"/>
      <c r="P10"/>
      <c r="Q10"/>
      <c r="R10"/>
      <c r="S10"/>
      <c r="T10"/>
      <c r="U10"/>
      <c r="X10" s="280" t="s">
        <v>0</v>
      </c>
      <c r="Y10" s="281" t="s">
        <v>25</v>
      </c>
      <c r="Z10" s="281" t="s">
        <v>1</v>
      </c>
      <c r="AA10" s="282" t="s">
        <v>2</v>
      </c>
      <c r="AB10" s="283" t="s">
        <v>59</v>
      </c>
      <c r="AC10"/>
      <c r="AD10" s="348" t="s">
        <v>162</v>
      </c>
      <c r="AE10" s="280" t="s">
        <v>0</v>
      </c>
      <c r="AF10" s="281" t="s">
        <v>25</v>
      </c>
      <c r="AG10" s="281" t="s">
        <v>1</v>
      </c>
      <c r="AH10" s="282" t="s">
        <v>2</v>
      </c>
      <c r="AI10" s="283" t="s">
        <v>59</v>
      </c>
      <c r="AJ10"/>
      <c r="AK10"/>
      <c r="AL10"/>
      <c r="AM10"/>
      <c r="AT10"/>
      <c r="AU10"/>
      <c r="AV10"/>
      <c r="AW10"/>
      <c r="AX10"/>
      <c r="AY10"/>
      <c r="AZ10"/>
      <c r="BA10"/>
      <c r="BB10"/>
      <c r="BC10"/>
    </row>
    <row r="11" spans="1:55" x14ac:dyDescent="0.2">
      <c r="A11" s="25" t="s">
        <v>20</v>
      </c>
      <c r="B11" s="22" t="s">
        <v>32</v>
      </c>
      <c r="C11" s="23">
        <v>4</v>
      </c>
      <c r="D11" s="353">
        <v>3</v>
      </c>
      <c r="E11" s="153">
        <f t="shared" ref="E11:E33" si="0">SUM(F11:J11)</f>
        <v>0.8</v>
      </c>
      <c r="F11" s="235"/>
      <c r="G11" s="22"/>
      <c r="H11" s="22"/>
      <c r="I11" s="26">
        <v>0.6</v>
      </c>
      <c r="J11" s="276">
        <v>0.2</v>
      </c>
      <c r="K11" s="155">
        <f t="shared" ref="K11:K33" si="1">IF(COUNT(F11:J11)=0,"",IF(COUNT(F11:J11)=1,1,2))</f>
        <v>2</v>
      </c>
      <c r="L11"/>
      <c r="M11"/>
      <c r="N11"/>
      <c r="O11"/>
      <c r="P11"/>
      <c r="Q11"/>
      <c r="R11"/>
      <c r="S11"/>
      <c r="T11"/>
      <c r="U11"/>
      <c r="X11" s="89"/>
      <c r="Y11" s="90"/>
      <c r="Z11" s="91"/>
      <c r="AA11" s="121"/>
      <c r="AB11" s="196"/>
      <c r="AC11"/>
      <c r="AD11">
        <f>IF($C11="",0,IF($C11=0,1,IF($C11&gt;7,1,0)))</f>
        <v>0</v>
      </c>
      <c r="AE11" s="89"/>
      <c r="AF11" s="90"/>
      <c r="AG11" s="91"/>
      <c r="AH11" s="91"/>
      <c r="AI11" s="278"/>
      <c r="AJ11"/>
      <c r="AK11"/>
      <c r="AL11"/>
      <c r="AM11"/>
      <c r="AT11"/>
      <c r="AU11"/>
      <c r="AV11"/>
      <c r="AW11"/>
      <c r="AX11"/>
      <c r="AY11"/>
      <c r="AZ11"/>
      <c r="BA11"/>
      <c r="BB11"/>
      <c r="BC11"/>
    </row>
    <row r="12" spans="1:55" x14ac:dyDescent="0.2">
      <c r="A12" s="61" t="s">
        <v>22</v>
      </c>
      <c r="B12" s="62" t="s">
        <v>21</v>
      </c>
      <c r="C12" s="63">
        <v>3</v>
      </c>
      <c r="D12" s="354">
        <v>2</v>
      </c>
      <c r="E12" s="33">
        <f t="shared" si="0"/>
        <v>0.65</v>
      </c>
      <c r="F12" s="237"/>
      <c r="G12" s="62"/>
      <c r="H12" s="62">
        <v>0.4</v>
      </c>
      <c r="I12" s="84"/>
      <c r="J12" s="85">
        <v>0.25</v>
      </c>
      <c r="K12" s="156">
        <f t="shared" si="1"/>
        <v>2</v>
      </c>
      <c r="L12"/>
      <c r="M12"/>
      <c r="N12"/>
      <c r="O12"/>
      <c r="P12"/>
      <c r="Q12"/>
      <c r="R12"/>
      <c r="S12"/>
      <c r="T12"/>
      <c r="U12"/>
      <c r="X12" s="92"/>
      <c r="Y12" s="93"/>
      <c r="Z12" s="94"/>
      <c r="AA12" s="96"/>
      <c r="AB12" s="97"/>
      <c r="AC12"/>
      <c r="AD12">
        <f t="shared" ref="AD12:AD33" si="2">IF($C12="",0,IF($C12=0,1,IF($C12&gt;7,1,0)))</f>
        <v>0</v>
      </c>
      <c r="AE12" s="92"/>
      <c r="AF12" s="93"/>
      <c r="AG12" s="94"/>
      <c r="AH12" s="95"/>
      <c r="AI12" s="218"/>
      <c r="AJ12"/>
      <c r="AK12"/>
      <c r="AL12"/>
      <c r="AM12"/>
      <c r="AT12"/>
      <c r="AU12"/>
      <c r="AV12"/>
      <c r="AW12"/>
      <c r="AX12"/>
      <c r="AY12"/>
      <c r="AZ12"/>
      <c r="BA12"/>
      <c r="BB12"/>
      <c r="BC12"/>
    </row>
    <row r="13" spans="1:55" ht="15" customHeight="1" thickBot="1" x14ac:dyDescent="0.25">
      <c r="A13" s="27" t="s">
        <v>29</v>
      </c>
      <c r="B13" s="377" t="s">
        <v>73</v>
      </c>
      <c r="C13" s="378"/>
      <c r="D13" s="379"/>
      <c r="E13" s="32">
        <f t="shared" si="0"/>
        <v>1</v>
      </c>
      <c r="F13" s="239"/>
      <c r="G13" s="24"/>
      <c r="H13" s="24"/>
      <c r="I13" s="120">
        <v>0.6</v>
      </c>
      <c r="J13" s="277">
        <v>0.4</v>
      </c>
      <c r="K13" s="157">
        <f t="shared" si="1"/>
        <v>2</v>
      </c>
      <c r="L13"/>
      <c r="M13" s="9" t="s">
        <v>70</v>
      </c>
      <c r="N13" s="9"/>
      <c r="O13" s="9"/>
      <c r="P13" s="9"/>
      <c r="S13"/>
      <c r="T13"/>
      <c r="U13"/>
      <c r="X13" s="98"/>
      <c r="Y13" s="99"/>
      <c r="Z13" s="100"/>
      <c r="AA13" s="122"/>
      <c r="AB13" s="197"/>
      <c r="AC13"/>
      <c r="AD13"/>
      <c r="AE13" s="98"/>
      <c r="AF13" s="99"/>
      <c r="AG13" s="100"/>
      <c r="AH13" s="100"/>
      <c r="AI13" s="279"/>
      <c r="AJ13"/>
      <c r="AK13"/>
      <c r="AL13"/>
      <c r="AM13"/>
      <c r="AT13"/>
      <c r="AU13"/>
      <c r="AV13"/>
      <c r="AW13"/>
      <c r="AX13"/>
      <c r="AY13"/>
      <c r="AZ13"/>
      <c r="BA13"/>
      <c r="BB13"/>
      <c r="BC13"/>
    </row>
    <row r="14" spans="1:55" ht="15" customHeight="1" thickTop="1" x14ac:dyDescent="0.2">
      <c r="A14" s="28">
        <v>1</v>
      </c>
      <c r="B14" s="2"/>
      <c r="C14" s="394"/>
      <c r="D14" s="326"/>
      <c r="E14" s="33">
        <f t="shared" si="0"/>
        <v>0</v>
      </c>
      <c r="F14" s="241"/>
      <c r="G14" s="2"/>
      <c r="H14" s="2"/>
      <c r="I14" s="3"/>
      <c r="J14" s="86"/>
      <c r="K14" s="156" t="str">
        <f t="shared" si="1"/>
        <v/>
      </c>
      <c r="L14"/>
      <c r="M14" s="311" t="s">
        <v>141</v>
      </c>
      <c r="N14" s="312"/>
      <c r="O14" s="312"/>
      <c r="P14" s="312"/>
      <c r="Q14" s="313"/>
      <c r="S14"/>
      <c r="T14"/>
      <c r="U14"/>
      <c r="X14" s="113" t="str">
        <f t="shared" ref="X14:X33" si="3">IF(F14="","",IF($K14=1,F14,""))</f>
        <v/>
      </c>
      <c r="Y14" s="102" t="str">
        <f t="shared" ref="Y14:Y33" si="4">IF(G14="","",IF($K14=1,G14,""))</f>
        <v/>
      </c>
      <c r="Z14" s="95" t="str">
        <f t="shared" ref="Z14:Z33" si="5">IF(H14="","",IF($K14=1,H14,""))</f>
        <v/>
      </c>
      <c r="AA14" s="96" t="str">
        <f t="shared" ref="AA14:AA33" si="6">IF(I14="","",IF($K14=1,I14,""))</f>
        <v/>
      </c>
      <c r="AB14" s="97" t="str">
        <f t="shared" ref="AB14:AB33" si="7">IF(J14="","",IF($K14=1,J14,""))</f>
        <v/>
      </c>
      <c r="AC14"/>
      <c r="AD14">
        <f t="shared" si="2"/>
        <v>0</v>
      </c>
      <c r="AE14" s="101" t="str">
        <f t="shared" ref="AE14:AE33" si="8">IF(F14="","",IF($K14=2,F14,""))</f>
        <v/>
      </c>
      <c r="AF14" s="102" t="str">
        <f t="shared" ref="AF14:AF33" si="9">IF(G14="","",IF($K14=2,G14,""))</f>
        <v/>
      </c>
      <c r="AG14" s="95" t="str">
        <f t="shared" ref="AG14:AG33" si="10">IF(H14="","",IF($K14=2,H14,""))</f>
        <v/>
      </c>
      <c r="AH14" s="95" t="str">
        <f t="shared" ref="AH14:AH33" si="11">IF(I14="","",IF($K14=2,I14,""))</f>
        <v/>
      </c>
      <c r="AI14" s="218" t="str">
        <f t="shared" ref="AI14:AI33" si="12">IF(J14="","",IF($K14=2,J14,""))</f>
        <v/>
      </c>
      <c r="AJ14"/>
      <c r="AK14"/>
      <c r="AL14"/>
      <c r="AM14"/>
      <c r="AT14"/>
      <c r="AU14"/>
      <c r="AV14"/>
      <c r="AW14"/>
      <c r="AX14"/>
      <c r="AY14"/>
      <c r="AZ14"/>
      <c r="BA14"/>
      <c r="BB14"/>
      <c r="BC14"/>
    </row>
    <row r="15" spans="1:55" ht="15" customHeight="1" x14ac:dyDescent="0.2">
      <c r="A15" s="29">
        <f>A14+1</f>
        <v>2</v>
      </c>
      <c r="B15" s="4"/>
      <c r="C15" s="395"/>
      <c r="D15" s="327"/>
      <c r="E15" s="404">
        <f t="shared" si="0"/>
        <v>0</v>
      </c>
      <c r="F15" s="243"/>
      <c r="G15" s="4"/>
      <c r="H15" s="4"/>
      <c r="I15" s="5"/>
      <c r="J15" s="87"/>
      <c r="K15" s="158" t="str">
        <f t="shared" si="1"/>
        <v/>
      </c>
      <c r="L15"/>
      <c r="M15" s="322" t="s">
        <v>26</v>
      </c>
      <c r="N15" s="323"/>
      <c r="O15" s="323"/>
      <c r="P15" s="323"/>
      <c r="Q15" s="324"/>
      <c r="S15"/>
      <c r="T15"/>
      <c r="U15"/>
      <c r="X15" s="103" t="str">
        <f t="shared" si="3"/>
        <v/>
      </c>
      <c r="Y15" s="104" t="str">
        <f t="shared" si="4"/>
        <v/>
      </c>
      <c r="Z15" s="105" t="str">
        <f t="shared" si="5"/>
        <v/>
      </c>
      <c r="AA15" s="106" t="str">
        <f t="shared" si="6"/>
        <v/>
      </c>
      <c r="AB15" s="107" t="str">
        <f t="shared" si="7"/>
        <v/>
      </c>
      <c r="AC15"/>
      <c r="AD15">
        <f t="shared" si="2"/>
        <v>0</v>
      </c>
      <c r="AE15" s="103" t="str">
        <f t="shared" si="8"/>
        <v/>
      </c>
      <c r="AF15" s="104" t="str">
        <f t="shared" si="9"/>
        <v/>
      </c>
      <c r="AG15" s="105" t="str">
        <f t="shared" si="10"/>
        <v/>
      </c>
      <c r="AH15" s="105" t="str">
        <f t="shared" si="11"/>
        <v/>
      </c>
      <c r="AI15" s="219" t="str">
        <f t="shared" si="12"/>
        <v/>
      </c>
      <c r="AJ15"/>
      <c r="AK15"/>
      <c r="AL15"/>
      <c r="AM15"/>
      <c r="AT15"/>
      <c r="AU15"/>
      <c r="AV15"/>
      <c r="AW15"/>
      <c r="AX15"/>
      <c r="AY15"/>
      <c r="AZ15"/>
      <c r="BA15"/>
      <c r="BB15"/>
      <c r="BC15"/>
    </row>
    <row r="16" spans="1:55" ht="15" customHeight="1" x14ac:dyDescent="0.2">
      <c r="A16" s="29">
        <f t="shared" ref="A16:A33" si="13">A15+1</f>
        <v>3</v>
      </c>
      <c r="B16" s="4"/>
      <c r="C16" s="395"/>
      <c r="D16" s="327"/>
      <c r="E16" s="404">
        <f t="shared" si="0"/>
        <v>0</v>
      </c>
      <c r="F16" s="243"/>
      <c r="G16" s="4"/>
      <c r="H16" s="4"/>
      <c r="I16" s="5"/>
      <c r="J16" s="87"/>
      <c r="K16" s="158" t="str">
        <f t="shared" si="1"/>
        <v/>
      </c>
      <c r="L16"/>
      <c r="M16" s="314" t="s">
        <v>62</v>
      </c>
      <c r="N16" s="315"/>
      <c r="O16" s="315"/>
      <c r="P16" s="315"/>
      <c r="Q16" s="316"/>
      <c r="S16"/>
      <c r="T16"/>
      <c r="U16"/>
      <c r="X16" s="103" t="str">
        <f t="shared" si="3"/>
        <v/>
      </c>
      <c r="Y16" s="104" t="str">
        <f t="shared" si="4"/>
        <v/>
      </c>
      <c r="Z16" s="105" t="str">
        <f t="shared" si="5"/>
        <v/>
      </c>
      <c r="AA16" s="106" t="str">
        <f t="shared" si="6"/>
        <v/>
      </c>
      <c r="AB16" s="107" t="str">
        <f t="shared" si="7"/>
        <v/>
      </c>
      <c r="AC16"/>
      <c r="AD16">
        <f t="shared" si="2"/>
        <v>0</v>
      </c>
      <c r="AE16" s="103" t="str">
        <f t="shared" si="8"/>
        <v/>
      </c>
      <c r="AF16" s="104" t="str">
        <f t="shared" si="9"/>
        <v/>
      </c>
      <c r="AG16" s="105" t="str">
        <f t="shared" si="10"/>
        <v/>
      </c>
      <c r="AH16" s="105" t="str">
        <f t="shared" si="11"/>
        <v/>
      </c>
      <c r="AI16" s="219" t="str">
        <f t="shared" si="12"/>
        <v/>
      </c>
      <c r="AJ16"/>
      <c r="AK16"/>
      <c r="AL16"/>
      <c r="AM16"/>
      <c r="AT16"/>
      <c r="AU16"/>
      <c r="AV16"/>
      <c r="AW16"/>
      <c r="AX16"/>
      <c r="AY16"/>
      <c r="AZ16"/>
      <c r="BA16"/>
      <c r="BB16"/>
      <c r="BC16"/>
    </row>
    <row r="17" spans="1:55" ht="15" customHeight="1" x14ac:dyDescent="0.2">
      <c r="A17" s="29">
        <f t="shared" si="13"/>
        <v>4</v>
      </c>
      <c r="B17" s="4"/>
      <c r="C17" s="395"/>
      <c r="D17" s="360"/>
      <c r="E17" s="404">
        <f t="shared" si="0"/>
        <v>0</v>
      </c>
      <c r="F17" s="243"/>
      <c r="G17" s="4"/>
      <c r="H17" s="4"/>
      <c r="I17" s="5"/>
      <c r="J17" s="87"/>
      <c r="K17" s="158" t="str">
        <f t="shared" si="1"/>
        <v/>
      </c>
      <c r="L17"/>
      <c r="M17" s="314" t="s">
        <v>63</v>
      </c>
      <c r="N17" s="315"/>
      <c r="O17" s="315"/>
      <c r="P17" s="315"/>
      <c r="Q17" s="316"/>
      <c r="S17"/>
      <c r="T17"/>
      <c r="U17"/>
      <c r="X17" s="103" t="str">
        <f t="shared" si="3"/>
        <v/>
      </c>
      <c r="Y17" s="104" t="str">
        <f t="shared" si="4"/>
        <v/>
      </c>
      <c r="Z17" s="105" t="str">
        <f t="shared" si="5"/>
        <v/>
      </c>
      <c r="AA17" s="106" t="str">
        <f t="shared" si="6"/>
        <v/>
      </c>
      <c r="AB17" s="107" t="str">
        <f t="shared" si="7"/>
        <v/>
      </c>
      <c r="AC17"/>
      <c r="AD17">
        <f t="shared" si="2"/>
        <v>0</v>
      </c>
      <c r="AE17" s="103" t="str">
        <f t="shared" si="8"/>
        <v/>
      </c>
      <c r="AF17" s="104" t="str">
        <f t="shared" si="9"/>
        <v/>
      </c>
      <c r="AG17" s="105" t="str">
        <f t="shared" si="10"/>
        <v/>
      </c>
      <c r="AH17" s="105" t="str">
        <f t="shared" si="11"/>
        <v/>
      </c>
      <c r="AI17" s="219" t="str">
        <f t="shared" si="12"/>
        <v/>
      </c>
      <c r="AJ17"/>
      <c r="AK17"/>
      <c r="AL17"/>
      <c r="AM17"/>
      <c r="AT17"/>
      <c r="AU17"/>
      <c r="AV17"/>
      <c r="AW17"/>
      <c r="AX17"/>
      <c r="AY17"/>
      <c r="AZ17"/>
      <c r="BA17"/>
      <c r="BB17"/>
      <c r="BC17"/>
    </row>
    <row r="18" spans="1:55" ht="15" customHeight="1" x14ac:dyDescent="0.2">
      <c r="A18" s="29">
        <f t="shared" si="13"/>
        <v>5</v>
      </c>
      <c r="B18" s="4"/>
      <c r="C18" s="395"/>
      <c r="D18" s="360"/>
      <c r="E18" s="404">
        <f t="shared" si="0"/>
        <v>0</v>
      </c>
      <c r="F18" s="243"/>
      <c r="G18" s="4"/>
      <c r="H18" s="4"/>
      <c r="I18" s="5"/>
      <c r="J18" s="87"/>
      <c r="K18" s="158" t="str">
        <f t="shared" si="1"/>
        <v/>
      </c>
      <c r="L18"/>
      <c r="M18" s="314" t="s">
        <v>64</v>
      </c>
      <c r="N18" s="315"/>
      <c r="O18" s="315"/>
      <c r="P18" s="315"/>
      <c r="Q18" s="316"/>
      <c r="S18"/>
      <c r="T18"/>
      <c r="U18"/>
      <c r="X18" s="103" t="str">
        <f t="shared" si="3"/>
        <v/>
      </c>
      <c r="Y18" s="104" t="str">
        <f t="shared" si="4"/>
        <v/>
      </c>
      <c r="Z18" s="105" t="str">
        <f t="shared" si="5"/>
        <v/>
      </c>
      <c r="AA18" s="106" t="str">
        <f t="shared" si="6"/>
        <v/>
      </c>
      <c r="AB18" s="107" t="str">
        <f t="shared" si="7"/>
        <v/>
      </c>
      <c r="AC18"/>
      <c r="AD18">
        <f t="shared" si="2"/>
        <v>0</v>
      </c>
      <c r="AE18" s="103" t="str">
        <f t="shared" si="8"/>
        <v/>
      </c>
      <c r="AF18" s="104" t="str">
        <f t="shared" si="9"/>
        <v/>
      </c>
      <c r="AG18" s="105" t="str">
        <f t="shared" si="10"/>
        <v/>
      </c>
      <c r="AH18" s="105" t="str">
        <f t="shared" si="11"/>
        <v/>
      </c>
      <c r="AI18" s="219" t="str">
        <f t="shared" si="12"/>
        <v/>
      </c>
      <c r="AJ18"/>
      <c r="AK18"/>
      <c r="AL18"/>
      <c r="AM18"/>
      <c r="AT18"/>
      <c r="AU18"/>
      <c r="AV18"/>
      <c r="AW18"/>
      <c r="AX18"/>
      <c r="AY18"/>
      <c r="AZ18"/>
      <c r="BA18"/>
      <c r="BB18"/>
      <c r="BC18"/>
    </row>
    <row r="19" spans="1:55" ht="15" customHeight="1" x14ac:dyDescent="0.2">
      <c r="A19" s="29">
        <f t="shared" si="13"/>
        <v>6</v>
      </c>
      <c r="B19" s="4"/>
      <c r="C19" s="395"/>
      <c r="D19" s="360"/>
      <c r="E19" s="404">
        <f t="shared" si="0"/>
        <v>0</v>
      </c>
      <c r="F19" s="243"/>
      <c r="G19" s="4"/>
      <c r="H19" s="4"/>
      <c r="I19" s="5"/>
      <c r="J19" s="87"/>
      <c r="K19" s="158" t="str">
        <f t="shared" si="1"/>
        <v/>
      </c>
      <c r="L19"/>
      <c r="M19" s="314" t="s">
        <v>65</v>
      </c>
      <c r="N19" s="315"/>
      <c r="O19" s="315"/>
      <c r="P19" s="315"/>
      <c r="Q19" s="316"/>
      <c r="S19"/>
      <c r="T19"/>
      <c r="U19"/>
      <c r="X19" s="103" t="str">
        <f t="shared" si="3"/>
        <v/>
      </c>
      <c r="Y19" s="104" t="str">
        <f t="shared" si="4"/>
        <v/>
      </c>
      <c r="Z19" s="105" t="str">
        <f t="shared" si="5"/>
        <v/>
      </c>
      <c r="AA19" s="106" t="str">
        <f t="shared" si="6"/>
        <v/>
      </c>
      <c r="AB19" s="107" t="str">
        <f t="shared" si="7"/>
        <v/>
      </c>
      <c r="AC19"/>
      <c r="AD19">
        <f t="shared" si="2"/>
        <v>0</v>
      </c>
      <c r="AE19" s="103" t="str">
        <f t="shared" si="8"/>
        <v/>
      </c>
      <c r="AF19" s="104" t="str">
        <f t="shared" si="9"/>
        <v/>
      </c>
      <c r="AG19" s="105" t="str">
        <f t="shared" si="10"/>
        <v/>
      </c>
      <c r="AH19" s="105" t="str">
        <f t="shared" si="11"/>
        <v/>
      </c>
      <c r="AI19" s="219" t="str">
        <f t="shared" si="12"/>
        <v/>
      </c>
      <c r="AJ19"/>
      <c r="AK19"/>
      <c r="AL19"/>
      <c r="AM19"/>
      <c r="AT19"/>
      <c r="AU19"/>
      <c r="AV19"/>
      <c r="AW19"/>
      <c r="AX19"/>
      <c r="AY19"/>
      <c r="AZ19"/>
      <c r="BA19"/>
      <c r="BB19"/>
      <c r="BC19"/>
    </row>
    <row r="20" spans="1:55" ht="15" customHeight="1" x14ac:dyDescent="0.2">
      <c r="A20" s="29">
        <f t="shared" si="13"/>
        <v>7</v>
      </c>
      <c r="B20" s="4"/>
      <c r="C20" s="395"/>
      <c r="D20" s="360"/>
      <c r="E20" s="404">
        <f t="shared" si="0"/>
        <v>0</v>
      </c>
      <c r="F20" s="243"/>
      <c r="G20" s="4"/>
      <c r="H20" s="4"/>
      <c r="I20" s="5"/>
      <c r="J20" s="87"/>
      <c r="K20" s="158" t="str">
        <f t="shared" si="1"/>
        <v/>
      </c>
      <c r="L20"/>
      <c r="M20" s="314" t="s">
        <v>66</v>
      </c>
      <c r="N20" s="315"/>
      <c r="O20" s="315"/>
      <c r="P20" s="315"/>
      <c r="Q20" s="316"/>
      <c r="S20"/>
      <c r="T20"/>
      <c r="U20"/>
      <c r="X20" s="103" t="str">
        <f t="shared" si="3"/>
        <v/>
      </c>
      <c r="Y20" s="104" t="str">
        <f t="shared" si="4"/>
        <v/>
      </c>
      <c r="Z20" s="105" t="str">
        <f t="shared" si="5"/>
        <v/>
      </c>
      <c r="AA20" s="106" t="str">
        <f t="shared" si="6"/>
        <v/>
      </c>
      <c r="AB20" s="107" t="str">
        <f t="shared" si="7"/>
        <v/>
      </c>
      <c r="AC20"/>
      <c r="AD20">
        <f t="shared" si="2"/>
        <v>0</v>
      </c>
      <c r="AE20" s="103" t="str">
        <f t="shared" si="8"/>
        <v/>
      </c>
      <c r="AF20" s="104" t="str">
        <f t="shared" si="9"/>
        <v/>
      </c>
      <c r="AG20" s="105" t="str">
        <f t="shared" si="10"/>
        <v/>
      </c>
      <c r="AH20" s="105" t="str">
        <f t="shared" si="11"/>
        <v/>
      </c>
      <c r="AI20" s="219" t="str">
        <f t="shared" si="12"/>
        <v/>
      </c>
      <c r="AJ20"/>
      <c r="AK20"/>
      <c r="AL20"/>
      <c r="AM20"/>
      <c r="AT20"/>
      <c r="AU20"/>
      <c r="AV20"/>
      <c r="AW20"/>
      <c r="AX20"/>
      <c r="AY20"/>
      <c r="AZ20"/>
      <c r="BA20"/>
      <c r="BB20"/>
      <c r="BC20"/>
    </row>
    <row r="21" spans="1:55" ht="15" customHeight="1" x14ac:dyDescent="0.2">
      <c r="A21" s="29">
        <f t="shared" si="13"/>
        <v>8</v>
      </c>
      <c r="B21" s="4"/>
      <c r="C21" s="395"/>
      <c r="D21" s="360"/>
      <c r="E21" s="404">
        <f t="shared" si="0"/>
        <v>0</v>
      </c>
      <c r="F21" s="243"/>
      <c r="G21" s="4"/>
      <c r="H21" s="4"/>
      <c r="I21" s="5"/>
      <c r="J21" s="87"/>
      <c r="K21" s="158" t="str">
        <f t="shared" si="1"/>
        <v/>
      </c>
      <c r="L21"/>
      <c r="M21" s="314" t="s">
        <v>67</v>
      </c>
      <c r="N21" s="315"/>
      <c r="O21" s="315"/>
      <c r="P21" s="315"/>
      <c r="Q21" s="316"/>
      <c r="S21"/>
      <c r="T21"/>
      <c r="U21"/>
      <c r="X21" s="103" t="str">
        <f t="shared" si="3"/>
        <v/>
      </c>
      <c r="Y21" s="104" t="str">
        <f t="shared" si="4"/>
        <v/>
      </c>
      <c r="Z21" s="105" t="str">
        <f t="shared" si="5"/>
        <v/>
      </c>
      <c r="AA21" s="106" t="str">
        <f t="shared" si="6"/>
        <v/>
      </c>
      <c r="AB21" s="107" t="str">
        <f t="shared" si="7"/>
        <v/>
      </c>
      <c r="AC21"/>
      <c r="AD21">
        <f t="shared" si="2"/>
        <v>0</v>
      </c>
      <c r="AE21" s="103" t="str">
        <f t="shared" si="8"/>
        <v/>
      </c>
      <c r="AF21" s="104" t="str">
        <f t="shared" si="9"/>
        <v/>
      </c>
      <c r="AG21" s="105" t="str">
        <f t="shared" si="10"/>
        <v/>
      </c>
      <c r="AH21" s="105" t="str">
        <f t="shared" si="11"/>
        <v/>
      </c>
      <c r="AI21" s="219" t="str">
        <f t="shared" si="12"/>
        <v/>
      </c>
      <c r="AJ21"/>
      <c r="AK21"/>
      <c r="AL21"/>
      <c r="AM21"/>
      <c r="AT21"/>
      <c r="AU21"/>
      <c r="AV21"/>
      <c r="AW21"/>
      <c r="AX21"/>
      <c r="AY21"/>
      <c r="AZ21"/>
      <c r="BA21"/>
      <c r="BB21"/>
      <c r="BC21"/>
    </row>
    <row r="22" spans="1:55" ht="15" customHeight="1" x14ac:dyDescent="0.2">
      <c r="A22" s="29">
        <f t="shared" si="13"/>
        <v>9</v>
      </c>
      <c r="B22" s="4"/>
      <c r="C22" s="395"/>
      <c r="D22" s="360"/>
      <c r="E22" s="404">
        <f t="shared" si="0"/>
        <v>0</v>
      </c>
      <c r="F22" s="243"/>
      <c r="G22" s="4"/>
      <c r="H22" s="4"/>
      <c r="I22" s="5"/>
      <c r="J22" s="87"/>
      <c r="K22" s="158" t="str">
        <f t="shared" si="1"/>
        <v/>
      </c>
      <c r="L22"/>
      <c r="M22" s="314" t="s">
        <v>68</v>
      </c>
      <c r="N22" s="315"/>
      <c r="O22" s="315"/>
      <c r="P22" s="315"/>
      <c r="Q22" s="316"/>
      <c r="S22"/>
      <c r="T22"/>
      <c r="U22"/>
      <c r="X22" s="103" t="str">
        <f t="shared" si="3"/>
        <v/>
      </c>
      <c r="Y22" s="104" t="str">
        <f t="shared" si="4"/>
        <v/>
      </c>
      <c r="Z22" s="105" t="str">
        <f t="shared" si="5"/>
        <v/>
      </c>
      <c r="AA22" s="106" t="str">
        <f t="shared" si="6"/>
        <v/>
      </c>
      <c r="AB22" s="107" t="str">
        <f t="shared" si="7"/>
        <v/>
      </c>
      <c r="AC22"/>
      <c r="AD22">
        <f t="shared" si="2"/>
        <v>0</v>
      </c>
      <c r="AE22" s="103" t="str">
        <f t="shared" si="8"/>
        <v/>
      </c>
      <c r="AF22" s="104" t="str">
        <f t="shared" si="9"/>
        <v/>
      </c>
      <c r="AG22" s="105" t="str">
        <f t="shared" si="10"/>
        <v/>
      </c>
      <c r="AH22" s="105" t="str">
        <f t="shared" si="11"/>
        <v/>
      </c>
      <c r="AI22" s="219" t="str">
        <f t="shared" si="12"/>
        <v/>
      </c>
      <c r="AJ22"/>
      <c r="AK22"/>
      <c r="AL22"/>
      <c r="AM22"/>
      <c r="AT22"/>
      <c r="AU22"/>
      <c r="AV22"/>
      <c r="AW22"/>
      <c r="AX22"/>
      <c r="AY22"/>
      <c r="AZ22"/>
      <c r="BA22"/>
      <c r="BB22"/>
      <c r="BC22"/>
    </row>
    <row r="23" spans="1:55" ht="15" customHeight="1" x14ac:dyDescent="0.2">
      <c r="A23" s="29">
        <f t="shared" si="13"/>
        <v>10</v>
      </c>
      <c r="B23" s="4"/>
      <c r="C23" s="395"/>
      <c r="D23" s="360"/>
      <c r="E23" s="404">
        <f t="shared" si="0"/>
        <v>0</v>
      </c>
      <c r="F23" s="243"/>
      <c r="G23" s="4"/>
      <c r="H23" s="4"/>
      <c r="I23" s="5"/>
      <c r="J23" s="87"/>
      <c r="K23" s="158" t="str">
        <f t="shared" si="1"/>
        <v/>
      </c>
      <c r="L23"/>
      <c r="M23" s="317" t="s">
        <v>69</v>
      </c>
      <c r="N23" s="318"/>
      <c r="O23" s="318"/>
      <c r="P23" s="318"/>
      <c r="Q23" s="319"/>
      <c r="S23"/>
      <c r="T23"/>
      <c r="U23"/>
      <c r="X23" s="103" t="str">
        <f t="shared" si="3"/>
        <v/>
      </c>
      <c r="Y23" s="104" t="str">
        <f t="shared" si="4"/>
        <v/>
      </c>
      <c r="Z23" s="105" t="str">
        <f t="shared" si="5"/>
        <v/>
      </c>
      <c r="AA23" s="106" t="str">
        <f t="shared" si="6"/>
        <v/>
      </c>
      <c r="AB23" s="107" t="str">
        <f t="shared" si="7"/>
        <v/>
      </c>
      <c r="AC23"/>
      <c r="AD23">
        <f t="shared" si="2"/>
        <v>0</v>
      </c>
      <c r="AE23" s="103" t="str">
        <f t="shared" si="8"/>
        <v/>
      </c>
      <c r="AF23" s="104" t="str">
        <f t="shared" si="9"/>
        <v/>
      </c>
      <c r="AG23" s="105" t="str">
        <f t="shared" si="10"/>
        <v/>
      </c>
      <c r="AH23" s="105" t="str">
        <f t="shared" si="11"/>
        <v/>
      </c>
      <c r="AI23" s="219" t="str">
        <f t="shared" si="12"/>
        <v/>
      </c>
      <c r="AJ23"/>
      <c r="AK23"/>
      <c r="AL23"/>
      <c r="AM23"/>
      <c r="AT23"/>
      <c r="AU23"/>
      <c r="AV23"/>
      <c r="AW23"/>
      <c r="AX23"/>
      <c r="AY23"/>
      <c r="AZ23"/>
      <c r="BA23"/>
      <c r="BB23"/>
      <c r="BC23"/>
    </row>
    <row r="24" spans="1:55" ht="15" customHeight="1" x14ac:dyDescent="0.2">
      <c r="A24" s="29">
        <f t="shared" si="13"/>
        <v>11</v>
      </c>
      <c r="B24" s="4"/>
      <c r="C24" s="395"/>
      <c r="D24" s="360"/>
      <c r="E24" s="404">
        <f t="shared" si="0"/>
        <v>0</v>
      </c>
      <c r="F24" s="243"/>
      <c r="G24" s="4"/>
      <c r="H24" s="4"/>
      <c r="I24" s="5"/>
      <c r="J24" s="87"/>
      <c r="K24" s="158" t="str">
        <f t="shared" si="1"/>
        <v/>
      </c>
      <c r="L24"/>
      <c r="M24" s="9" t="s">
        <v>71</v>
      </c>
      <c r="N24" s="9"/>
      <c r="O24" s="9"/>
      <c r="P24" s="9"/>
      <c r="S24"/>
      <c r="T24"/>
      <c r="U24"/>
      <c r="X24" s="103" t="str">
        <f t="shared" si="3"/>
        <v/>
      </c>
      <c r="Y24" s="104" t="str">
        <f t="shared" si="4"/>
        <v/>
      </c>
      <c r="Z24" s="105" t="str">
        <f t="shared" si="5"/>
        <v/>
      </c>
      <c r="AA24" s="106" t="str">
        <f t="shared" si="6"/>
        <v/>
      </c>
      <c r="AB24" s="107" t="str">
        <f t="shared" si="7"/>
        <v/>
      </c>
      <c r="AC24"/>
      <c r="AD24">
        <f t="shared" si="2"/>
        <v>0</v>
      </c>
      <c r="AE24" s="103" t="str">
        <f t="shared" si="8"/>
        <v/>
      </c>
      <c r="AF24" s="104" t="str">
        <f t="shared" si="9"/>
        <v/>
      </c>
      <c r="AG24" s="105" t="str">
        <f t="shared" si="10"/>
        <v/>
      </c>
      <c r="AH24" s="105" t="str">
        <f t="shared" si="11"/>
        <v/>
      </c>
      <c r="AI24" s="219" t="str">
        <f t="shared" si="12"/>
        <v/>
      </c>
      <c r="AJ24"/>
      <c r="AK24"/>
      <c r="AL24"/>
      <c r="AM24"/>
      <c r="AT24"/>
      <c r="AU24"/>
      <c r="AV24"/>
      <c r="AW24"/>
      <c r="AX24"/>
      <c r="AY24"/>
      <c r="AZ24"/>
      <c r="BA24"/>
      <c r="BB24"/>
      <c r="BC24"/>
    </row>
    <row r="25" spans="1:55" ht="15" customHeight="1" x14ac:dyDescent="0.2">
      <c r="A25" s="29">
        <f t="shared" si="13"/>
        <v>12</v>
      </c>
      <c r="B25" s="4"/>
      <c r="C25" s="395"/>
      <c r="D25" s="360"/>
      <c r="E25" s="404">
        <f t="shared" si="0"/>
        <v>0</v>
      </c>
      <c r="F25" s="243"/>
      <c r="G25" s="4"/>
      <c r="H25" s="4"/>
      <c r="I25" s="5"/>
      <c r="J25" s="87"/>
      <c r="K25" s="158" t="str">
        <f t="shared" si="1"/>
        <v/>
      </c>
      <c r="L25"/>
      <c r="M25"/>
      <c r="N25"/>
      <c r="O25"/>
      <c r="P25"/>
      <c r="Q25"/>
      <c r="S25"/>
      <c r="T25"/>
      <c r="U25"/>
      <c r="X25" s="103" t="str">
        <f t="shared" si="3"/>
        <v/>
      </c>
      <c r="Y25" s="104" t="str">
        <f t="shared" si="4"/>
        <v/>
      </c>
      <c r="Z25" s="105" t="str">
        <f t="shared" si="5"/>
        <v/>
      </c>
      <c r="AA25" s="106" t="str">
        <f t="shared" si="6"/>
        <v/>
      </c>
      <c r="AB25" s="107" t="str">
        <f t="shared" si="7"/>
        <v/>
      </c>
      <c r="AC25"/>
      <c r="AD25">
        <f t="shared" si="2"/>
        <v>0</v>
      </c>
      <c r="AE25" s="103" t="str">
        <f t="shared" si="8"/>
        <v/>
      </c>
      <c r="AF25" s="104" t="str">
        <f t="shared" si="9"/>
        <v/>
      </c>
      <c r="AG25" s="105" t="str">
        <f t="shared" si="10"/>
        <v/>
      </c>
      <c r="AH25" s="105" t="str">
        <f t="shared" si="11"/>
        <v/>
      </c>
      <c r="AI25" s="219" t="str">
        <f t="shared" si="12"/>
        <v/>
      </c>
      <c r="AJ25"/>
      <c r="AK25"/>
      <c r="AL25"/>
      <c r="AM25"/>
      <c r="AT25"/>
      <c r="AU25"/>
      <c r="AV25"/>
      <c r="AW25"/>
      <c r="AX25"/>
      <c r="AY25"/>
      <c r="AZ25"/>
      <c r="BA25"/>
      <c r="BB25"/>
      <c r="BC25"/>
    </row>
    <row r="26" spans="1:55" ht="15" customHeight="1" x14ac:dyDescent="0.2">
      <c r="A26" s="29">
        <f t="shared" si="13"/>
        <v>13</v>
      </c>
      <c r="B26" s="4"/>
      <c r="C26" s="395"/>
      <c r="D26" s="360"/>
      <c r="E26" s="404">
        <f t="shared" si="0"/>
        <v>0</v>
      </c>
      <c r="F26" s="243"/>
      <c r="G26" s="4"/>
      <c r="H26" s="4"/>
      <c r="I26" s="5"/>
      <c r="J26" s="87"/>
      <c r="K26" s="158" t="str">
        <f t="shared" si="1"/>
        <v/>
      </c>
      <c r="L26"/>
      <c r="M26"/>
      <c r="N26"/>
      <c r="O26"/>
      <c r="P26"/>
      <c r="Q26"/>
      <c r="R26"/>
      <c r="S26"/>
      <c r="T26"/>
      <c r="U26"/>
      <c r="X26" s="103" t="str">
        <f t="shared" si="3"/>
        <v/>
      </c>
      <c r="Y26" s="104" t="str">
        <f t="shared" si="4"/>
        <v/>
      </c>
      <c r="Z26" s="105" t="str">
        <f t="shared" si="5"/>
        <v/>
      </c>
      <c r="AA26" s="106" t="str">
        <f t="shared" si="6"/>
        <v/>
      </c>
      <c r="AB26" s="107" t="str">
        <f t="shared" si="7"/>
        <v/>
      </c>
      <c r="AC26"/>
      <c r="AD26">
        <f t="shared" si="2"/>
        <v>0</v>
      </c>
      <c r="AE26" s="103" t="str">
        <f t="shared" si="8"/>
        <v/>
      </c>
      <c r="AF26" s="104" t="str">
        <f t="shared" si="9"/>
        <v/>
      </c>
      <c r="AG26" s="105" t="str">
        <f t="shared" si="10"/>
        <v/>
      </c>
      <c r="AH26" s="105" t="str">
        <f t="shared" si="11"/>
        <v/>
      </c>
      <c r="AI26" s="219" t="str">
        <f t="shared" si="12"/>
        <v/>
      </c>
      <c r="AJ26"/>
      <c r="AK26"/>
      <c r="AL26"/>
      <c r="AM26"/>
      <c r="AT26"/>
      <c r="AU26"/>
      <c r="AV26"/>
      <c r="AW26"/>
      <c r="AX26"/>
      <c r="AY26"/>
      <c r="AZ26"/>
      <c r="BA26"/>
      <c r="BB26"/>
      <c r="BC26"/>
    </row>
    <row r="27" spans="1:55" ht="15" customHeight="1" x14ac:dyDescent="0.2">
      <c r="A27" s="29">
        <f t="shared" si="13"/>
        <v>14</v>
      </c>
      <c r="B27" s="4"/>
      <c r="C27" s="395"/>
      <c r="D27" s="360"/>
      <c r="E27" s="404">
        <f t="shared" si="0"/>
        <v>0</v>
      </c>
      <c r="F27" s="243"/>
      <c r="G27" s="4"/>
      <c r="H27" s="4"/>
      <c r="I27" s="5"/>
      <c r="J27" s="87"/>
      <c r="K27" s="158" t="str">
        <f t="shared" si="1"/>
        <v/>
      </c>
      <c r="L27"/>
      <c r="M27"/>
      <c r="N27"/>
      <c r="O27"/>
      <c r="P27"/>
      <c r="Q27"/>
      <c r="R27"/>
      <c r="S27"/>
      <c r="T27"/>
      <c r="U27"/>
      <c r="X27" s="103" t="str">
        <f t="shared" si="3"/>
        <v/>
      </c>
      <c r="Y27" s="104" t="str">
        <f t="shared" si="4"/>
        <v/>
      </c>
      <c r="Z27" s="105" t="str">
        <f t="shared" si="5"/>
        <v/>
      </c>
      <c r="AA27" s="106" t="str">
        <f t="shared" si="6"/>
        <v/>
      </c>
      <c r="AB27" s="107" t="str">
        <f t="shared" si="7"/>
        <v/>
      </c>
      <c r="AC27"/>
      <c r="AD27">
        <f t="shared" si="2"/>
        <v>0</v>
      </c>
      <c r="AE27" s="103" t="str">
        <f t="shared" si="8"/>
        <v/>
      </c>
      <c r="AF27" s="104" t="str">
        <f t="shared" si="9"/>
        <v/>
      </c>
      <c r="AG27" s="105" t="str">
        <f t="shared" si="10"/>
        <v/>
      </c>
      <c r="AH27" s="105" t="str">
        <f t="shared" si="11"/>
        <v/>
      </c>
      <c r="AI27" s="219" t="str">
        <f t="shared" si="12"/>
        <v/>
      </c>
      <c r="AJ27"/>
      <c r="AK27"/>
      <c r="AL27"/>
      <c r="AM27"/>
      <c r="AT27"/>
      <c r="AU27"/>
      <c r="AV27"/>
      <c r="AW27"/>
      <c r="AX27"/>
      <c r="AY27"/>
      <c r="AZ27"/>
      <c r="BA27"/>
      <c r="BB27"/>
      <c r="BC27"/>
    </row>
    <row r="28" spans="1:55" ht="15" customHeight="1" x14ac:dyDescent="0.2">
      <c r="A28" s="29">
        <f t="shared" si="13"/>
        <v>15</v>
      </c>
      <c r="B28" s="4"/>
      <c r="C28" s="395"/>
      <c r="D28" s="360"/>
      <c r="E28" s="404">
        <f t="shared" si="0"/>
        <v>0</v>
      </c>
      <c r="F28" s="243"/>
      <c r="G28" s="4"/>
      <c r="H28" s="4"/>
      <c r="I28" s="5"/>
      <c r="J28" s="87"/>
      <c r="K28" s="158" t="str">
        <f t="shared" si="1"/>
        <v/>
      </c>
      <c r="L28"/>
      <c r="M28"/>
      <c r="N28"/>
      <c r="O28"/>
      <c r="P28"/>
      <c r="Q28"/>
      <c r="R28"/>
      <c r="S28"/>
      <c r="T28"/>
      <c r="U28"/>
      <c r="X28" s="103" t="str">
        <f t="shared" si="3"/>
        <v/>
      </c>
      <c r="Y28" s="104" t="str">
        <f t="shared" si="4"/>
        <v/>
      </c>
      <c r="Z28" s="105" t="str">
        <f t="shared" si="5"/>
        <v/>
      </c>
      <c r="AA28" s="106" t="str">
        <f t="shared" si="6"/>
        <v/>
      </c>
      <c r="AB28" s="107" t="str">
        <f t="shared" si="7"/>
        <v/>
      </c>
      <c r="AC28"/>
      <c r="AD28">
        <f t="shared" si="2"/>
        <v>0</v>
      </c>
      <c r="AE28" s="103" t="str">
        <f t="shared" si="8"/>
        <v/>
      </c>
      <c r="AF28" s="104" t="str">
        <f t="shared" si="9"/>
        <v/>
      </c>
      <c r="AG28" s="105" t="str">
        <f t="shared" si="10"/>
        <v/>
      </c>
      <c r="AH28" s="105" t="str">
        <f t="shared" si="11"/>
        <v/>
      </c>
      <c r="AI28" s="219" t="str">
        <f t="shared" si="12"/>
        <v/>
      </c>
      <c r="AJ28"/>
      <c r="AK28"/>
      <c r="AL28"/>
      <c r="AM28"/>
      <c r="AT28"/>
      <c r="AU28"/>
      <c r="AV28"/>
      <c r="AW28"/>
      <c r="AX28"/>
      <c r="AY28"/>
      <c r="AZ28"/>
      <c r="BA28"/>
      <c r="BB28"/>
      <c r="BC28"/>
    </row>
    <row r="29" spans="1:55" ht="15" customHeight="1" x14ac:dyDescent="0.2">
      <c r="A29" s="29">
        <f t="shared" si="13"/>
        <v>16</v>
      </c>
      <c r="B29" s="4"/>
      <c r="C29" s="395"/>
      <c r="D29" s="360"/>
      <c r="E29" s="404">
        <f t="shared" si="0"/>
        <v>0</v>
      </c>
      <c r="F29" s="243"/>
      <c r="G29" s="4"/>
      <c r="H29" s="4"/>
      <c r="I29" s="5"/>
      <c r="J29" s="87"/>
      <c r="K29" s="158" t="str">
        <f t="shared" si="1"/>
        <v/>
      </c>
      <c r="L29"/>
      <c r="M29"/>
      <c r="N29"/>
      <c r="O29"/>
      <c r="P29"/>
      <c r="Q29"/>
      <c r="R29"/>
      <c r="S29"/>
      <c r="T29"/>
      <c r="U29"/>
      <c r="X29" s="103" t="str">
        <f t="shared" si="3"/>
        <v/>
      </c>
      <c r="Y29" s="104" t="str">
        <f t="shared" si="4"/>
        <v/>
      </c>
      <c r="Z29" s="105" t="str">
        <f t="shared" si="5"/>
        <v/>
      </c>
      <c r="AA29" s="106" t="str">
        <f t="shared" si="6"/>
        <v/>
      </c>
      <c r="AB29" s="107" t="str">
        <f t="shared" si="7"/>
        <v/>
      </c>
      <c r="AC29"/>
      <c r="AD29">
        <f t="shared" si="2"/>
        <v>0</v>
      </c>
      <c r="AE29" s="103" t="str">
        <f t="shared" si="8"/>
        <v/>
      </c>
      <c r="AF29" s="104" t="str">
        <f t="shared" si="9"/>
        <v/>
      </c>
      <c r="AG29" s="105" t="str">
        <f t="shared" si="10"/>
        <v/>
      </c>
      <c r="AH29" s="105" t="str">
        <f t="shared" si="11"/>
        <v/>
      </c>
      <c r="AI29" s="219" t="str">
        <f t="shared" si="12"/>
        <v/>
      </c>
      <c r="AJ29"/>
      <c r="AK29"/>
      <c r="AL29"/>
      <c r="AM29"/>
      <c r="AT29"/>
      <c r="AU29"/>
      <c r="AV29"/>
      <c r="AW29"/>
      <c r="AX29"/>
      <c r="AY29"/>
      <c r="AZ29"/>
      <c r="BA29"/>
      <c r="BB29"/>
      <c r="BC29"/>
    </row>
    <row r="30" spans="1:55" ht="15" customHeight="1" x14ac:dyDescent="0.2">
      <c r="A30" s="29">
        <f t="shared" si="13"/>
        <v>17</v>
      </c>
      <c r="B30" s="4"/>
      <c r="C30" s="395"/>
      <c r="D30" s="360"/>
      <c r="E30" s="404">
        <f t="shared" si="0"/>
        <v>0</v>
      </c>
      <c r="F30" s="243"/>
      <c r="G30" s="4"/>
      <c r="H30" s="4"/>
      <c r="I30" s="5"/>
      <c r="J30" s="87"/>
      <c r="K30" s="158" t="str">
        <f t="shared" si="1"/>
        <v/>
      </c>
      <c r="L30"/>
      <c r="M30"/>
      <c r="N30"/>
      <c r="O30"/>
      <c r="P30"/>
      <c r="Q30"/>
      <c r="R30"/>
      <c r="S30"/>
      <c r="T30"/>
      <c r="U30"/>
      <c r="X30" s="103" t="str">
        <f t="shared" si="3"/>
        <v/>
      </c>
      <c r="Y30" s="104" t="str">
        <f t="shared" si="4"/>
        <v/>
      </c>
      <c r="Z30" s="105" t="str">
        <f t="shared" si="5"/>
        <v/>
      </c>
      <c r="AA30" s="106" t="str">
        <f t="shared" si="6"/>
        <v/>
      </c>
      <c r="AB30" s="107" t="str">
        <f t="shared" si="7"/>
        <v/>
      </c>
      <c r="AC30"/>
      <c r="AD30">
        <f t="shared" si="2"/>
        <v>0</v>
      </c>
      <c r="AE30" s="103" t="str">
        <f t="shared" si="8"/>
        <v/>
      </c>
      <c r="AF30" s="104" t="str">
        <f t="shared" si="9"/>
        <v/>
      </c>
      <c r="AG30" s="105" t="str">
        <f t="shared" si="10"/>
        <v/>
      </c>
      <c r="AH30" s="105" t="str">
        <f t="shared" si="11"/>
        <v/>
      </c>
      <c r="AI30" s="219" t="str">
        <f t="shared" si="12"/>
        <v/>
      </c>
      <c r="AJ30"/>
      <c r="AK30"/>
      <c r="AL30"/>
      <c r="AM30"/>
      <c r="AT30"/>
      <c r="AU30"/>
      <c r="AV30"/>
      <c r="AW30"/>
      <c r="AX30"/>
      <c r="AY30"/>
      <c r="AZ30"/>
      <c r="BA30"/>
      <c r="BB30"/>
      <c r="BC30"/>
    </row>
    <row r="31" spans="1:55" ht="15" customHeight="1" x14ac:dyDescent="0.2">
      <c r="A31" s="29">
        <f t="shared" si="13"/>
        <v>18</v>
      </c>
      <c r="B31" s="4"/>
      <c r="C31" s="395"/>
      <c r="D31" s="360"/>
      <c r="E31" s="404">
        <f t="shared" si="0"/>
        <v>0</v>
      </c>
      <c r="F31" s="243"/>
      <c r="G31" s="4"/>
      <c r="H31" s="4"/>
      <c r="I31" s="5"/>
      <c r="J31" s="87"/>
      <c r="K31" s="158" t="str">
        <f t="shared" si="1"/>
        <v/>
      </c>
      <c r="L31"/>
      <c r="M31"/>
      <c r="N31"/>
      <c r="O31"/>
      <c r="P31"/>
      <c r="Q31"/>
      <c r="R31"/>
      <c r="S31"/>
      <c r="T31"/>
      <c r="U31"/>
      <c r="X31" s="103" t="str">
        <f t="shared" si="3"/>
        <v/>
      </c>
      <c r="Y31" s="104" t="str">
        <f t="shared" si="4"/>
        <v/>
      </c>
      <c r="Z31" s="105" t="str">
        <f t="shared" si="5"/>
        <v/>
      </c>
      <c r="AA31" s="106" t="str">
        <f t="shared" si="6"/>
        <v/>
      </c>
      <c r="AB31" s="107" t="str">
        <f t="shared" si="7"/>
        <v/>
      </c>
      <c r="AC31"/>
      <c r="AD31">
        <f t="shared" si="2"/>
        <v>0</v>
      </c>
      <c r="AE31" s="103" t="str">
        <f t="shared" si="8"/>
        <v/>
      </c>
      <c r="AF31" s="104" t="str">
        <f t="shared" si="9"/>
        <v/>
      </c>
      <c r="AG31" s="105" t="str">
        <f t="shared" si="10"/>
        <v/>
      </c>
      <c r="AH31" s="105" t="str">
        <f t="shared" si="11"/>
        <v/>
      </c>
      <c r="AI31" s="219" t="str">
        <f t="shared" si="12"/>
        <v/>
      </c>
      <c r="AJ31"/>
      <c r="AK31"/>
      <c r="AL31"/>
      <c r="AM31"/>
      <c r="AT31"/>
      <c r="AU31"/>
      <c r="AV31"/>
      <c r="AW31"/>
      <c r="AX31"/>
      <c r="AY31"/>
      <c r="AZ31"/>
      <c r="BA31"/>
      <c r="BB31"/>
      <c r="BC31"/>
    </row>
    <row r="32" spans="1:55" ht="15" customHeight="1" x14ac:dyDescent="0.2">
      <c r="A32" s="29">
        <f t="shared" si="13"/>
        <v>19</v>
      </c>
      <c r="B32" s="4"/>
      <c r="C32" s="395"/>
      <c r="D32" s="360"/>
      <c r="E32" s="404">
        <f t="shared" si="0"/>
        <v>0</v>
      </c>
      <c r="F32" s="243"/>
      <c r="G32" s="4"/>
      <c r="H32" s="4"/>
      <c r="I32" s="5"/>
      <c r="J32" s="87"/>
      <c r="K32" s="158" t="str">
        <f t="shared" si="1"/>
        <v/>
      </c>
      <c r="L32"/>
      <c r="M32"/>
      <c r="N32"/>
      <c r="O32"/>
      <c r="P32"/>
      <c r="Q32"/>
      <c r="R32"/>
      <c r="S32"/>
      <c r="T32"/>
      <c r="U32"/>
      <c r="X32" s="103" t="str">
        <f t="shared" si="3"/>
        <v/>
      </c>
      <c r="Y32" s="104" t="str">
        <f t="shared" si="4"/>
        <v/>
      </c>
      <c r="Z32" s="105" t="str">
        <f t="shared" si="5"/>
        <v/>
      </c>
      <c r="AA32" s="106" t="str">
        <f t="shared" si="6"/>
        <v/>
      </c>
      <c r="AB32" s="107" t="str">
        <f t="shared" si="7"/>
        <v/>
      </c>
      <c r="AC32"/>
      <c r="AD32">
        <f t="shared" si="2"/>
        <v>0</v>
      </c>
      <c r="AE32" s="103" t="str">
        <f t="shared" si="8"/>
        <v/>
      </c>
      <c r="AF32" s="104" t="str">
        <f t="shared" si="9"/>
        <v/>
      </c>
      <c r="AG32" s="105" t="str">
        <f t="shared" si="10"/>
        <v/>
      </c>
      <c r="AH32" s="105" t="str">
        <f t="shared" si="11"/>
        <v/>
      </c>
      <c r="AI32" s="219" t="str">
        <f t="shared" si="12"/>
        <v/>
      </c>
      <c r="AJ32"/>
      <c r="AK32"/>
      <c r="AL32"/>
      <c r="AM32"/>
      <c r="AT32"/>
      <c r="AU32"/>
      <c r="AV32"/>
      <c r="AW32"/>
      <c r="AX32"/>
      <c r="AY32"/>
      <c r="AZ32"/>
      <c r="BA32"/>
      <c r="BB32"/>
      <c r="BC32"/>
    </row>
    <row r="33" spans="1:55" ht="15" customHeight="1" x14ac:dyDescent="0.2">
      <c r="A33" s="30">
        <f t="shared" si="13"/>
        <v>20</v>
      </c>
      <c r="B33" s="6"/>
      <c r="C33" s="395"/>
      <c r="D33" s="361"/>
      <c r="E33" s="404">
        <f t="shared" si="0"/>
        <v>0</v>
      </c>
      <c r="F33" s="245"/>
      <c r="G33" s="6"/>
      <c r="H33" s="6"/>
      <c r="I33" s="7"/>
      <c r="J33" s="88"/>
      <c r="K33" s="159" t="str">
        <f t="shared" si="1"/>
        <v/>
      </c>
      <c r="L33"/>
      <c r="M33"/>
      <c r="N33"/>
      <c r="O33"/>
      <c r="P33"/>
      <c r="Q33"/>
      <c r="R33"/>
      <c r="S33"/>
      <c r="T33"/>
      <c r="U33"/>
      <c r="X33" s="108" t="str">
        <f t="shared" si="3"/>
        <v/>
      </c>
      <c r="Y33" s="109" t="str">
        <f t="shared" si="4"/>
        <v/>
      </c>
      <c r="Z33" s="110" t="str">
        <f t="shared" si="5"/>
        <v/>
      </c>
      <c r="AA33" s="111" t="str">
        <f t="shared" si="6"/>
        <v/>
      </c>
      <c r="AB33" s="112" t="str">
        <f t="shared" si="7"/>
        <v/>
      </c>
      <c r="AC33"/>
      <c r="AD33">
        <f t="shared" si="2"/>
        <v>0</v>
      </c>
      <c r="AE33" s="108" t="str">
        <f t="shared" si="8"/>
        <v/>
      </c>
      <c r="AF33" s="109" t="str">
        <f t="shared" si="9"/>
        <v/>
      </c>
      <c r="AG33" s="110" t="str">
        <f t="shared" si="10"/>
        <v/>
      </c>
      <c r="AH33" s="110" t="str">
        <f t="shared" si="11"/>
        <v/>
      </c>
      <c r="AI33" s="220" t="str">
        <f t="shared" si="12"/>
        <v/>
      </c>
      <c r="AJ33"/>
      <c r="AK33"/>
      <c r="AL33"/>
      <c r="AM33"/>
      <c r="AT33"/>
      <c r="AU33"/>
      <c r="AV33"/>
      <c r="AW33"/>
      <c r="AX33"/>
      <c r="AY33"/>
      <c r="AZ33"/>
      <c r="BA33"/>
      <c r="BB33"/>
      <c r="BC33"/>
    </row>
    <row r="34" spans="1:55" x14ac:dyDescent="0.2">
      <c r="J34" s="134" t="s">
        <v>33</v>
      </c>
      <c r="K34" s="80">
        <f>COUNT(K14:K33)</f>
        <v>0</v>
      </c>
      <c r="L34"/>
      <c r="M34"/>
      <c r="N34"/>
      <c r="O34"/>
      <c r="P34"/>
      <c r="Q34"/>
      <c r="R34"/>
      <c r="S34"/>
      <c r="T34"/>
      <c r="AC34"/>
      <c r="AD34"/>
      <c r="AE34"/>
      <c r="AF34"/>
      <c r="AG34"/>
      <c r="AH34"/>
      <c r="AI34"/>
      <c r="AJ34"/>
      <c r="AK34"/>
      <c r="AL34"/>
      <c r="AM34"/>
      <c r="AT34"/>
      <c r="AU34"/>
      <c r="AV34"/>
      <c r="AW34"/>
      <c r="AX34"/>
      <c r="AY34"/>
      <c r="AZ34"/>
      <c r="BA34"/>
      <c r="BB34"/>
      <c r="BC34"/>
    </row>
    <row r="36" spans="1:55" x14ac:dyDescent="0.2">
      <c r="C36" s="367" t="s">
        <v>27</v>
      </c>
      <c r="D36" s="81" t="s">
        <v>40</v>
      </c>
      <c r="E36" s="36">
        <f>SUM(F36:J36)</f>
        <v>0</v>
      </c>
      <c r="F36" s="37">
        <f>COUNT(X14:X33)</f>
        <v>0</v>
      </c>
      <c r="G36" s="38">
        <f t="shared" ref="G36:J36" si="14">COUNT(Y14:Y33)</f>
        <v>0</v>
      </c>
      <c r="H36" s="38">
        <f t="shared" si="14"/>
        <v>0</v>
      </c>
      <c r="I36" s="38">
        <f t="shared" si="14"/>
        <v>0</v>
      </c>
      <c r="J36" s="38">
        <f t="shared" si="14"/>
        <v>0</v>
      </c>
      <c r="K36"/>
      <c r="L36"/>
      <c r="M36"/>
      <c r="N36"/>
      <c r="O36"/>
      <c r="P36"/>
      <c r="Q36"/>
      <c r="R36"/>
      <c r="S36"/>
      <c r="T36"/>
      <c r="U36"/>
    </row>
    <row r="37" spans="1:55" x14ac:dyDescent="0.2">
      <c r="C37" s="368"/>
      <c r="D37" s="82" t="s">
        <v>37</v>
      </c>
      <c r="E37" s="36">
        <f>SUM(F37:J37)</f>
        <v>0</v>
      </c>
      <c r="F37" s="37">
        <f>SUMIF($K$14:$K$33,1,F$14:F$33)</f>
        <v>0</v>
      </c>
      <c r="G37" s="38">
        <f>SUMIF($K$14:$K$33,1,G$14:G$33)</f>
        <v>0</v>
      </c>
      <c r="H37" s="38">
        <f>SUMIF($K$14:$K$33,1,H$14:H$33)</f>
        <v>0</v>
      </c>
      <c r="I37" s="38">
        <f>SUMIF($K$14:$K$33,1,I$14:I$33)</f>
        <v>0</v>
      </c>
      <c r="J37" s="38">
        <f>SUMIF($K$14:$K$33,1,J$14:J$33)</f>
        <v>0</v>
      </c>
      <c r="K37"/>
      <c r="L37"/>
      <c r="M37"/>
      <c r="N37"/>
      <c r="O37"/>
      <c r="P37"/>
      <c r="Q37"/>
      <c r="R37"/>
      <c r="S37"/>
      <c r="T37"/>
      <c r="U37"/>
    </row>
    <row r="38" spans="1:55" x14ac:dyDescent="0.2">
      <c r="C38" s="367" t="s">
        <v>28</v>
      </c>
      <c r="D38" s="83" t="s">
        <v>40</v>
      </c>
      <c r="E38" s="39">
        <f>SUM(F38:J38)</f>
        <v>0</v>
      </c>
      <c r="F38" s="40">
        <f>COUNT(AE14:AE33)</f>
        <v>0</v>
      </c>
      <c r="G38" s="41">
        <f>COUNT(AF14:AF33)</f>
        <v>0</v>
      </c>
      <c r="H38" s="41">
        <f>COUNT(AG14:AG33)</f>
        <v>0</v>
      </c>
      <c r="I38" s="41">
        <f>COUNT(AH14:AH33)</f>
        <v>0</v>
      </c>
      <c r="J38" s="41">
        <f>COUNT(AI14:AI33)</f>
        <v>0</v>
      </c>
      <c r="K38"/>
      <c r="L38"/>
      <c r="M38"/>
      <c r="N38"/>
      <c r="O38"/>
      <c r="P38"/>
      <c r="Q38"/>
      <c r="R38"/>
      <c r="S38"/>
      <c r="T38"/>
      <c r="U38"/>
    </row>
    <row r="39" spans="1:55" x14ac:dyDescent="0.2">
      <c r="C39" s="368"/>
      <c r="D39" s="82" t="s">
        <v>37</v>
      </c>
      <c r="E39" s="39">
        <f>SUM(F39:J39)</f>
        <v>0</v>
      </c>
      <c r="F39" s="40">
        <f>SUMIF($K$14:$K$33,2,F$14:F$33)</f>
        <v>0</v>
      </c>
      <c r="G39" s="41">
        <f>SUMIF($K$14:$K$33,2,G$14:G$33)</f>
        <v>0</v>
      </c>
      <c r="H39" s="41">
        <f>SUMIF($K$14:$K$33,2,H$14:H$33)</f>
        <v>0</v>
      </c>
      <c r="I39" s="41">
        <f>SUMIF($K$14:$K$33,2,I$14:I$33)</f>
        <v>0</v>
      </c>
      <c r="J39" s="41">
        <f>SUMIF($K$14:$K$33,2,J$14:J$33)</f>
        <v>0</v>
      </c>
      <c r="K39"/>
      <c r="L39"/>
      <c r="M39"/>
      <c r="N39"/>
      <c r="O39"/>
      <c r="P39"/>
      <c r="Q39"/>
      <c r="R39"/>
      <c r="S39"/>
      <c r="T39"/>
      <c r="U39"/>
    </row>
    <row r="40" spans="1:55" x14ac:dyDescent="0.2"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</row>
    <row r="41" spans="1:55" x14ac:dyDescent="0.2">
      <c r="D41" s="124" t="s">
        <v>46</v>
      </c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</row>
    <row r="42" spans="1:55" x14ac:dyDescent="0.2">
      <c r="B42" s="114" t="s">
        <v>45</v>
      </c>
      <c r="C42" s="114" t="s">
        <v>3</v>
      </c>
      <c r="D42" s="114" t="s">
        <v>44</v>
      </c>
    </row>
    <row r="43" spans="1:55" x14ac:dyDescent="0.2">
      <c r="B43" s="34">
        <v>1</v>
      </c>
      <c r="C43" s="34">
        <f>COUNTIF(C$14:C$33,$B43)</f>
        <v>0</v>
      </c>
      <c r="D43" s="34">
        <f>COUNTIF(D$14:D$33,$B43)</f>
        <v>0</v>
      </c>
    </row>
    <row r="44" spans="1:55" x14ac:dyDescent="0.2">
      <c r="B44" s="34">
        <v>2</v>
      </c>
      <c r="C44" s="34">
        <f t="shared" ref="C44:D49" si="15">COUNTIF(C$14:C$33,$B44)</f>
        <v>0</v>
      </c>
      <c r="D44" s="34">
        <f t="shared" si="15"/>
        <v>0</v>
      </c>
    </row>
    <row r="45" spans="1:55" x14ac:dyDescent="0.2">
      <c r="B45" s="34">
        <v>3</v>
      </c>
      <c r="C45" s="34">
        <f t="shared" si="15"/>
        <v>0</v>
      </c>
      <c r="D45" s="34">
        <f t="shared" si="15"/>
        <v>0</v>
      </c>
    </row>
    <row r="46" spans="1:55" x14ac:dyDescent="0.2">
      <c r="B46" s="34">
        <v>4</v>
      </c>
      <c r="C46" s="34">
        <f t="shared" si="15"/>
        <v>0</v>
      </c>
      <c r="D46"/>
    </row>
    <row r="47" spans="1:55" x14ac:dyDescent="0.2">
      <c r="B47" s="34">
        <v>5</v>
      </c>
      <c r="C47" s="34">
        <f t="shared" si="15"/>
        <v>0</v>
      </c>
      <c r="D47"/>
    </row>
    <row r="48" spans="1:55" x14ac:dyDescent="0.2">
      <c r="B48" s="34">
        <v>6</v>
      </c>
      <c r="C48" s="34">
        <f t="shared" si="15"/>
        <v>0</v>
      </c>
      <c r="D48"/>
    </row>
    <row r="49" spans="2:4" x14ac:dyDescent="0.2">
      <c r="B49" s="34">
        <v>7</v>
      </c>
      <c r="C49" s="34">
        <f t="shared" si="15"/>
        <v>0</v>
      </c>
      <c r="D49"/>
    </row>
    <row r="50" spans="2:4" x14ac:dyDescent="0.2">
      <c r="B50" s="9" t="s">
        <v>51</v>
      </c>
      <c r="C50" s="9">
        <f>SUM(C43:C49)</f>
        <v>0</v>
      </c>
      <c r="D50" s="9">
        <f>SUM(D43:D49)</f>
        <v>0</v>
      </c>
    </row>
  </sheetData>
  <sheetProtection algorithmName="SHA-512" hashValue="h4DqZX1iGF2qWkLgskWU/pvzX8NKb0ye/cVDAS7NBUjuMUO+RMI2A9Mc/eSMVIPk8YMtE3BVUGeDJoea/hepNw==" saltValue="EUQ4PPZmAgZlK5lJXpCprQ==" spinCount="100000" sheet="1" objects="1" scenarios="1"/>
  <mergeCells count="9">
    <mergeCell ref="C36:C37"/>
    <mergeCell ref="C38:C39"/>
    <mergeCell ref="J5:K5"/>
    <mergeCell ref="L5:M5"/>
    <mergeCell ref="N5:O5"/>
    <mergeCell ref="J6:K6"/>
    <mergeCell ref="L6:M6"/>
    <mergeCell ref="N6:O6"/>
    <mergeCell ref="B13:D13"/>
  </mergeCells>
  <phoneticPr fontId="2"/>
  <conditionalFormatting sqref="E11">
    <cfRule type="expression" dxfId="122" priority="106">
      <formula>E11&gt;=1</formula>
    </cfRule>
  </conditionalFormatting>
  <conditionalFormatting sqref="E14">
    <cfRule type="expression" dxfId="121" priority="82">
      <formula>E14&gt;=1</formula>
    </cfRule>
  </conditionalFormatting>
  <conditionalFormatting sqref="E12">
    <cfRule type="expression" dxfId="120" priority="84">
      <formula>E12&gt;=1</formula>
    </cfRule>
  </conditionalFormatting>
  <conditionalFormatting sqref="E13">
    <cfRule type="expression" dxfId="119" priority="83">
      <formula>E13&gt;=1</formula>
    </cfRule>
  </conditionalFormatting>
  <conditionalFormatting sqref="D14">
    <cfRule type="cellIs" dxfId="99" priority="62" operator="between">
      <formula>1</formula>
      <formula>3</formula>
    </cfRule>
  </conditionalFormatting>
  <conditionalFormatting sqref="D15">
    <cfRule type="cellIs" dxfId="98" priority="61" operator="between">
      <formula>1</formula>
      <formula>3</formula>
    </cfRule>
  </conditionalFormatting>
  <conditionalFormatting sqref="D16">
    <cfRule type="cellIs" dxfId="97" priority="60" operator="between">
      <formula>1</formula>
      <formula>3</formula>
    </cfRule>
  </conditionalFormatting>
  <conditionalFormatting sqref="D17">
    <cfRule type="cellIs" dxfId="96" priority="59" operator="between">
      <formula>1</formula>
      <formula>3</formula>
    </cfRule>
  </conditionalFormatting>
  <conditionalFormatting sqref="D18">
    <cfRule type="cellIs" dxfId="95" priority="58" operator="between">
      <formula>1</formula>
      <formula>3</formula>
    </cfRule>
  </conditionalFormatting>
  <conditionalFormatting sqref="D19">
    <cfRule type="cellIs" dxfId="94" priority="57" operator="between">
      <formula>1</formula>
      <formula>3</formula>
    </cfRule>
  </conditionalFormatting>
  <conditionalFormatting sqref="D20">
    <cfRule type="cellIs" dxfId="93" priority="56" operator="between">
      <formula>1</formula>
      <formula>3</formula>
    </cfRule>
  </conditionalFormatting>
  <conditionalFormatting sqref="D21">
    <cfRule type="cellIs" dxfId="92" priority="55" operator="between">
      <formula>1</formula>
      <formula>3</formula>
    </cfRule>
  </conditionalFormatting>
  <conditionalFormatting sqref="D22">
    <cfRule type="cellIs" dxfId="91" priority="54" operator="between">
      <formula>1</formula>
      <formula>3</formula>
    </cfRule>
  </conditionalFormatting>
  <conditionalFormatting sqref="D23">
    <cfRule type="cellIs" dxfId="90" priority="53" operator="between">
      <formula>1</formula>
      <formula>3</formula>
    </cfRule>
  </conditionalFormatting>
  <conditionalFormatting sqref="D24">
    <cfRule type="cellIs" dxfId="89" priority="52" operator="between">
      <formula>1</formula>
      <formula>3</formula>
    </cfRule>
  </conditionalFormatting>
  <conditionalFormatting sqref="D25">
    <cfRule type="cellIs" dxfId="88" priority="51" operator="between">
      <formula>1</formula>
      <formula>3</formula>
    </cfRule>
  </conditionalFormatting>
  <conditionalFormatting sqref="D26">
    <cfRule type="cellIs" dxfId="87" priority="50" operator="between">
      <formula>1</formula>
      <formula>3</formula>
    </cfRule>
  </conditionalFormatting>
  <conditionalFormatting sqref="D27">
    <cfRule type="cellIs" dxfId="86" priority="49" operator="between">
      <formula>1</formula>
      <formula>3</formula>
    </cfRule>
  </conditionalFormatting>
  <conditionalFormatting sqref="D28">
    <cfRule type="cellIs" dxfId="85" priority="48" operator="between">
      <formula>1</formula>
      <formula>3</formula>
    </cfRule>
  </conditionalFormatting>
  <conditionalFormatting sqref="D29">
    <cfRule type="cellIs" dxfId="84" priority="47" operator="between">
      <formula>1</formula>
      <formula>3</formula>
    </cfRule>
  </conditionalFormatting>
  <conditionalFormatting sqref="D30">
    <cfRule type="cellIs" dxfId="83" priority="46" operator="between">
      <formula>1</formula>
      <formula>3</formula>
    </cfRule>
  </conditionalFormatting>
  <conditionalFormatting sqref="D31">
    <cfRule type="cellIs" dxfId="82" priority="45" operator="between">
      <formula>1</formula>
      <formula>3</formula>
    </cfRule>
  </conditionalFormatting>
  <conditionalFormatting sqref="D32">
    <cfRule type="cellIs" dxfId="81" priority="44" operator="between">
      <formula>1</formula>
      <formula>3</formula>
    </cfRule>
  </conditionalFormatting>
  <conditionalFormatting sqref="D33">
    <cfRule type="cellIs" dxfId="79" priority="42" operator="between">
      <formula>1</formula>
      <formula>3</formula>
    </cfRule>
  </conditionalFormatting>
  <conditionalFormatting sqref="B8">
    <cfRule type="expression" dxfId="78" priority="40">
      <formula>$B$8&lt;&gt;""</formula>
    </cfRule>
  </conditionalFormatting>
  <conditionalFormatting sqref="B7">
    <cfRule type="expression" dxfId="77" priority="201">
      <formula>$B$7&lt;&gt;""</formula>
    </cfRule>
  </conditionalFormatting>
  <conditionalFormatting sqref="E15">
    <cfRule type="expression" dxfId="76" priority="39">
      <formula>E15&gt;=1</formula>
    </cfRule>
  </conditionalFormatting>
  <conditionalFormatting sqref="E16">
    <cfRule type="expression" dxfId="75" priority="38">
      <formula>E16&gt;=1</formula>
    </cfRule>
  </conditionalFormatting>
  <conditionalFormatting sqref="E17">
    <cfRule type="expression" dxfId="74" priority="37">
      <formula>E17&gt;=1</formula>
    </cfRule>
  </conditionalFormatting>
  <conditionalFormatting sqref="E18">
    <cfRule type="expression" dxfId="73" priority="36">
      <formula>E18&gt;=1</formula>
    </cfRule>
  </conditionalFormatting>
  <conditionalFormatting sqref="E19">
    <cfRule type="expression" dxfId="72" priority="35">
      <formula>E19&gt;=1</formula>
    </cfRule>
  </conditionalFormatting>
  <conditionalFormatting sqref="E20">
    <cfRule type="expression" dxfId="71" priority="34">
      <formula>E20&gt;=1</formula>
    </cfRule>
  </conditionalFormatting>
  <conditionalFormatting sqref="E21">
    <cfRule type="expression" dxfId="70" priority="33">
      <formula>E21&gt;=1</formula>
    </cfRule>
  </conditionalFormatting>
  <conditionalFormatting sqref="E22">
    <cfRule type="expression" dxfId="69" priority="32">
      <formula>E22&gt;=1</formula>
    </cfRule>
  </conditionalFormatting>
  <conditionalFormatting sqref="E23">
    <cfRule type="expression" dxfId="68" priority="31">
      <formula>E23&gt;=1</formula>
    </cfRule>
  </conditionalFormatting>
  <conditionalFormatting sqref="E24">
    <cfRule type="expression" dxfId="67" priority="30">
      <formula>E24&gt;=1</formula>
    </cfRule>
  </conditionalFormatting>
  <conditionalFormatting sqref="E25">
    <cfRule type="expression" dxfId="66" priority="29">
      <formula>E25&gt;=1</formula>
    </cfRule>
  </conditionalFormatting>
  <conditionalFormatting sqref="E26">
    <cfRule type="expression" dxfId="65" priority="28">
      <formula>E26&gt;=1</formula>
    </cfRule>
  </conditionalFormatting>
  <conditionalFormatting sqref="E27">
    <cfRule type="expression" dxfId="64" priority="27">
      <formula>E27&gt;=1</formula>
    </cfRule>
  </conditionalFormatting>
  <conditionalFormatting sqref="E28">
    <cfRule type="expression" dxfId="63" priority="26">
      <formula>E28&gt;=1</formula>
    </cfRule>
  </conditionalFormatting>
  <conditionalFormatting sqref="E29">
    <cfRule type="expression" dxfId="62" priority="25">
      <formula>E29&gt;=1</formula>
    </cfRule>
  </conditionalFormatting>
  <conditionalFormatting sqref="E30">
    <cfRule type="expression" dxfId="61" priority="24">
      <formula>E30&gt;=1</formula>
    </cfRule>
  </conditionalFormatting>
  <conditionalFormatting sqref="E31">
    <cfRule type="expression" dxfId="60" priority="23">
      <formula>E31&gt;=1</formula>
    </cfRule>
  </conditionalFormatting>
  <conditionalFormatting sqref="E32">
    <cfRule type="expression" dxfId="59" priority="22">
      <formula>E32&gt;=1</formula>
    </cfRule>
  </conditionalFormatting>
  <conditionalFormatting sqref="E33">
    <cfRule type="expression" dxfId="58" priority="21">
      <formula>E33&gt;=1</formula>
    </cfRule>
  </conditionalFormatting>
  <conditionalFormatting sqref="C14">
    <cfRule type="expression" dxfId="57" priority="20">
      <formula>AD14=1</formula>
    </cfRule>
  </conditionalFormatting>
  <conditionalFormatting sqref="C15">
    <cfRule type="expression" dxfId="56" priority="19">
      <formula>AD15=1</formula>
    </cfRule>
  </conditionalFormatting>
  <conditionalFormatting sqref="C16">
    <cfRule type="expression" dxfId="55" priority="18">
      <formula>AD16=1</formula>
    </cfRule>
  </conditionalFormatting>
  <conditionalFormatting sqref="C17">
    <cfRule type="expression" dxfId="54" priority="17">
      <formula>AD17=1</formula>
    </cfRule>
  </conditionalFormatting>
  <conditionalFormatting sqref="C18">
    <cfRule type="expression" dxfId="53" priority="16">
      <formula>AD18=1</formula>
    </cfRule>
  </conditionalFormatting>
  <conditionalFormatting sqref="C19">
    <cfRule type="expression" dxfId="52" priority="15">
      <formula>AD19=1</formula>
    </cfRule>
  </conditionalFormatting>
  <conditionalFormatting sqref="C20">
    <cfRule type="expression" dxfId="51" priority="14">
      <formula>AD20=1</formula>
    </cfRule>
  </conditionalFormatting>
  <conditionalFormatting sqref="C21">
    <cfRule type="expression" dxfId="50" priority="13">
      <formula>AD21=1</formula>
    </cfRule>
  </conditionalFormatting>
  <conditionalFormatting sqref="C22">
    <cfRule type="expression" dxfId="49" priority="12">
      <formula>AD22=1</formula>
    </cfRule>
  </conditionalFormatting>
  <conditionalFormatting sqref="C23">
    <cfRule type="expression" dxfId="48" priority="11">
      <formula>AD23=1</formula>
    </cfRule>
  </conditionalFormatting>
  <conditionalFormatting sqref="C24">
    <cfRule type="expression" dxfId="47" priority="10">
      <formula>AD24=1</formula>
    </cfRule>
  </conditionalFormatting>
  <conditionalFormatting sqref="C25">
    <cfRule type="expression" dxfId="46" priority="9">
      <formula>AD25=1</formula>
    </cfRule>
  </conditionalFormatting>
  <conditionalFormatting sqref="C26">
    <cfRule type="expression" dxfId="45" priority="8">
      <formula>AD26=1</formula>
    </cfRule>
  </conditionalFormatting>
  <conditionalFormatting sqref="C27">
    <cfRule type="expression" dxfId="44" priority="7">
      <formula>AD27=1</formula>
    </cfRule>
  </conditionalFormatting>
  <conditionalFormatting sqref="C28">
    <cfRule type="expression" dxfId="43" priority="6">
      <formula>AD28=1</formula>
    </cfRule>
  </conditionalFormatting>
  <conditionalFormatting sqref="C29">
    <cfRule type="expression" dxfId="42" priority="5">
      <formula>AD29=1</formula>
    </cfRule>
  </conditionalFormatting>
  <conditionalFormatting sqref="C30">
    <cfRule type="expression" dxfId="41" priority="4">
      <formula>AD30=1</formula>
    </cfRule>
  </conditionalFormatting>
  <conditionalFormatting sqref="C31">
    <cfRule type="expression" dxfId="40" priority="3">
      <formula>AD31=1</formula>
    </cfRule>
  </conditionalFormatting>
  <conditionalFormatting sqref="C32">
    <cfRule type="expression" dxfId="39" priority="2">
      <formula>AD32=1</formula>
    </cfRule>
  </conditionalFormatting>
  <conditionalFormatting sqref="C33">
    <cfRule type="expression" dxfId="38" priority="1">
      <formula>AD33=1</formula>
    </cfRule>
  </conditionalFormatting>
  <pageMargins left="0.70866141732283472" right="0.70866141732283472" top="0.74803149606299213" bottom="0.55118110236220474" header="0.31496062992125984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34"/>
  <sheetViews>
    <sheetView workbookViewId="0">
      <selection activeCell="H3" sqref="H3"/>
    </sheetView>
  </sheetViews>
  <sheetFormatPr defaultRowHeight="15" customHeight="1" x14ac:dyDescent="0.2"/>
  <cols>
    <col min="1" max="1" width="16.109375" bestFit="1" customWidth="1"/>
    <col min="3" max="9" width="8.88671875" customWidth="1"/>
    <col min="10" max="10" width="10.88671875" customWidth="1"/>
    <col min="11" max="11" width="7.33203125" customWidth="1"/>
    <col min="12" max="12" width="5.5546875" bestFit="1" customWidth="1"/>
    <col min="13" max="19" width="7.33203125" customWidth="1"/>
  </cols>
  <sheetData>
    <row r="1" spans="1:20" ht="15" customHeight="1" x14ac:dyDescent="0.2">
      <c r="A1" t="s">
        <v>50</v>
      </c>
    </row>
    <row r="2" spans="1:20" ht="15" customHeight="1" x14ac:dyDescent="0.2">
      <c r="N2" s="1"/>
      <c r="O2" s="292" t="s">
        <v>60</v>
      </c>
      <c r="P2" s="185"/>
      <c r="Q2" s="185"/>
      <c r="R2" s="185"/>
      <c r="S2" s="195"/>
    </row>
    <row r="3" spans="1:20" ht="21.6" x14ac:dyDescent="0.2">
      <c r="A3" s="385" t="s">
        <v>34</v>
      </c>
      <c r="B3" s="386"/>
      <c r="C3" s="390" t="s">
        <v>38</v>
      </c>
      <c r="D3" s="391"/>
      <c r="E3" s="392" t="s">
        <v>39</v>
      </c>
      <c r="F3" s="392"/>
      <c r="N3" s="206" t="s">
        <v>19</v>
      </c>
      <c r="O3" s="296" t="s">
        <v>0</v>
      </c>
      <c r="P3" s="293" t="s">
        <v>25</v>
      </c>
      <c r="Q3" s="293" t="s">
        <v>1</v>
      </c>
      <c r="R3" s="294" t="s">
        <v>2</v>
      </c>
      <c r="S3" s="295" t="s">
        <v>59</v>
      </c>
      <c r="T3" s="175" t="s">
        <v>33</v>
      </c>
    </row>
    <row r="4" spans="1:20" ht="15" customHeight="1" x14ac:dyDescent="0.2">
      <c r="A4" s="130"/>
      <c r="B4" s="131"/>
      <c r="C4" s="166" t="s">
        <v>36</v>
      </c>
      <c r="D4" s="167" t="s">
        <v>37</v>
      </c>
      <c r="E4" s="166" t="s">
        <v>36</v>
      </c>
      <c r="F4" s="167" t="s">
        <v>37</v>
      </c>
      <c r="K4" s="173" t="s">
        <v>53</v>
      </c>
      <c r="L4" s="367" t="s">
        <v>27</v>
      </c>
      <c r="M4" s="168" t="s">
        <v>40</v>
      </c>
      <c r="N4" s="179">
        <f>SUM(O4:S4)</f>
        <v>0</v>
      </c>
      <c r="O4" s="180">
        <f>'①常勤職員用（常勤40時間又は32時間フルタイム）割合タイプ'!F36</f>
        <v>0</v>
      </c>
      <c r="P4" s="181">
        <f>'①常勤職員用（常勤40時間又は32時間フルタイム）割合タイプ'!G36</f>
        <v>0</v>
      </c>
      <c r="Q4" s="181">
        <f>'①常勤職員用（常勤40時間又は32時間フルタイム）割合タイプ'!H36</f>
        <v>0</v>
      </c>
      <c r="R4" s="182">
        <f>'①常勤職員用（常勤40時間又は32時間フルタイム）割合タイプ'!I36</f>
        <v>0</v>
      </c>
      <c r="S4" s="183">
        <f>'①常勤職員用（常勤40時間又は32時間フルタイム）割合タイプ'!J36</f>
        <v>0</v>
      </c>
      <c r="T4" s="176">
        <f>'①常勤職員用（常勤40時間又は32時間フルタイム）割合タイプ'!L34</f>
        <v>0</v>
      </c>
    </row>
    <row r="5" spans="1:20" ht="15" customHeight="1" x14ac:dyDescent="0.2">
      <c r="A5" s="381" t="s">
        <v>0</v>
      </c>
      <c r="B5" s="132" t="s">
        <v>27</v>
      </c>
      <c r="C5" s="286">
        <f>O14</f>
        <v>0</v>
      </c>
      <c r="D5" s="284">
        <f>O15</f>
        <v>0</v>
      </c>
      <c r="E5" s="286">
        <f>O29</f>
        <v>0</v>
      </c>
      <c r="F5" s="284">
        <f>O30</f>
        <v>0</v>
      </c>
      <c r="L5" s="368"/>
      <c r="M5" s="169" t="s">
        <v>37</v>
      </c>
      <c r="N5" s="171">
        <f t="shared" ref="N5:N7" si="0">SUM(O5:S5)</f>
        <v>0</v>
      </c>
      <c r="O5" s="40">
        <f>'①常勤職員用（常勤40時間又は32時間フルタイム）割合タイプ'!F37</f>
        <v>0</v>
      </c>
      <c r="P5" s="41">
        <f>'①常勤職員用（常勤40時間又は32時間フルタイム）割合タイプ'!G37</f>
        <v>0</v>
      </c>
      <c r="Q5" s="41">
        <f>'①常勤職員用（常勤40時間又は32時間フルタイム）割合タイプ'!H37</f>
        <v>0</v>
      </c>
      <c r="R5" s="123">
        <f>'①常勤職員用（常勤40時間又は32時間フルタイム）割合タイプ'!I37</f>
        <v>0</v>
      </c>
      <c r="S5" s="39">
        <f>'①常勤職員用（常勤40時間又は32時間フルタイム）割合タイプ'!J37</f>
        <v>0</v>
      </c>
    </row>
    <row r="6" spans="1:20" ht="15" customHeight="1" x14ac:dyDescent="0.2">
      <c r="A6" s="382"/>
      <c r="B6" s="127" t="s">
        <v>28</v>
      </c>
      <c r="C6" s="287">
        <f>O16</f>
        <v>0</v>
      </c>
      <c r="D6" s="285">
        <f>O17</f>
        <v>0</v>
      </c>
      <c r="E6" s="287">
        <f>O31</f>
        <v>0</v>
      </c>
      <c r="F6" s="285">
        <f>O32</f>
        <v>0</v>
      </c>
      <c r="L6" s="367" t="s">
        <v>28</v>
      </c>
      <c r="M6" s="170" t="s">
        <v>40</v>
      </c>
      <c r="N6" s="171">
        <f t="shared" si="0"/>
        <v>0</v>
      </c>
      <c r="O6" s="40">
        <f>'①常勤職員用（常勤40時間又は32時間フルタイム）割合タイプ'!F38</f>
        <v>0</v>
      </c>
      <c r="P6" s="41">
        <f>'①常勤職員用（常勤40時間又は32時間フルタイム）割合タイプ'!G38</f>
        <v>0</v>
      </c>
      <c r="Q6" s="41">
        <f>'①常勤職員用（常勤40時間又は32時間フルタイム）割合タイプ'!H38</f>
        <v>0</v>
      </c>
      <c r="R6" s="123">
        <f>'①常勤職員用（常勤40時間又は32時間フルタイム）割合タイプ'!I38</f>
        <v>0</v>
      </c>
      <c r="S6" s="39">
        <f>'①常勤職員用（常勤40時間又は32時間フルタイム）割合タイプ'!J38</f>
        <v>0</v>
      </c>
    </row>
    <row r="7" spans="1:20" ht="15" customHeight="1" x14ac:dyDescent="0.2">
      <c r="A7" s="381" t="s">
        <v>47</v>
      </c>
      <c r="B7" s="132" t="s">
        <v>27</v>
      </c>
      <c r="C7" s="286">
        <f>P14</f>
        <v>0</v>
      </c>
      <c r="D7" s="284">
        <f>P15</f>
        <v>0</v>
      </c>
      <c r="E7" s="286">
        <f>P29</f>
        <v>0</v>
      </c>
      <c r="F7" s="284">
        <f>P30</f>
        <v>0</v>
      </c>
      <c r="L7" s="368"/>
      <c r="M7" s="169" t="s">
        <v>37</v>
      </c>
      <c r="N7" s="171">
        <f t="shared" si="0"/>
        <v>0</v>
      </c>
      <c r="O7" s="40">
        <f>'①常勤職員用（常勤40時間又は32時間フルタイム）割合タイプ'!F39</f>
        <v>0</v>
      </c>
      <c r="P7" s="41">
        <f>'①常勤職員用（常勤40時間又は32時間フルタイム）割合タイプ'!G39</f>
        <v>0</v>
      </c>
      <c r="Q7" s="41">
        <f>'①常勤職員用（常勤40時間又は32時間フルタイム）割合タイプ'!H39</f>
        <v>0</v>
      </c>
      <c r="R7" s="123">
        <f>'①常勤職員用（常勤40時間又は32時間フルタイム）割合タイプ'!I39</f>
        <v>0</v>
      </c>
      <c r="S7" s="39">
        <f>'①常勤職員用（常勤40時間又は32時間フルタイム）割合タイプ'!J39</f>
        <v>0</v>
      </c>
    </row>
    <row r="8" spans="1:20" ht="15" customHeight="1" x14ac:dyDescent="0.2">
      <c r="A8" s="382"/>
      <c r="B8" s="127" t="s">
        <v>28</v>
      </c>
      <c r="C8" s="287">
        <f>P16</f>
        <v>0</v>
      </c>
      <c r="D8" s="285">
        <f>P17</f>
        <v>0</v>
      </c>
      <c r="E8" s="287">
        <f>P31</f>
        <v>0</v>
      </c>
      <c r="F8" s="285">
        <f>P32</f>
        <v>0</v>
      </c>
    </row>
    <row r="9" spans="1:20" ht="15" customHeight="1" x14ac:dyDescent="0.2">
      <c r="A9" s="381" t="s">
        <v>1</v>
      </c>
      <c r="B9" s="132" t="s">
        <v>27</v>
      </c>
      <c r="C9" s="286">
        <f>Q14</f>
        <v>0</v>
      </c>
      <c r="D9" s="284">
        <f>Q15</f>
        <v>0</v>
      </c>
      <c r="E9" s="286">
        <f>Q29</f>
        <v>0</v>
      </c>
      <c r="F9" s="284">
        <f>Q30</f>
        <v>0</v>
      </c>
      <c r="K9" s="173" t="s">
        <v>54</v>
      </c>
      <c r="L9" s="367" t="s">
        <v>27</v>
      </c>
      <c r="M9" s="168" t="s">
        <v>40</v>
      </c>
      <c r="N9" s="179">
        <f>SUM(O9:S9)</f>
        <v>0</v>
      </c>
      <c r="O9" s="180">
        <f>'②常勤職員用（フルタイム）時間・日数タイプ'!F36</f>
        <v>0</v>
      </c>
      <c r="P9" s="181">
        <f>'②常勤職員用（フルタイム）時間・日数タイプ'!G36</f>
        <v>0</v>
      </c>
      <c r="Q9" s="181">
        <f>'②常勤職員用（フルタイム）時間・日数タイプ'!H36</f>
        <v>0</v>
      </c>
      <c r="R9" s="182">
        <f>'②常勤職員用（フルタイム）時間・日数タイプ'!I36</f>
        <v>0</v>
      </c>
      <c r="S9" s="183">
        <f>'②常勤職員用（フルタイム）時間・日数タイプ'!J36</f>
        <v>0</v>
      </c>
      <c r="T9" s="176">
        <f>'②常勤職員用（フルタイム）時間・日数タイプ'!L34</f>
        <v>0</v>
      </c>
    </row>
    <row r="10" spans="1:20" ht="15" customHeight="1" x14ac:dyDescent="0.2">
      <c r="A10" s="382"/>
      <c r="B10" s="127" t="s">
        <v>28</v>
      </c>
      <c r="C10" s="287">
        <f>Q16</f>
        <v>0</v>
      </c>
      <c r="D10" s="285">
        <f>Q17</f>
        <v>0</v>
      </c>
      <c r="E10" s="287">
        <f>Q31</f>
        <v>0</v>
      </c>
      <c r="F10" s="285">
        <f>Q32</f>
        <v>0</v>
      </c>
      <c r="L10" s="368"/>
      <c r="M10" s="169" t="s">
        <v>37</v>
      </c>
      <c r="N10" s="171">
        <f t="shared" ref="N10:N12" si="1">SUM(O10:S10)</f>
        <v>0</v>
      </c>
      <c r="O10" s="40">
        <f>'②常勤職員用（フルタイム）時間・日数タイプ'!F37</f>
        <v>0</v>
      </c>
      <c r="P10" s="41">
        <f>'②常勤職員用（フルタイム）時間・日数タイプ'!G37</f>
        <v>0</v>
      </c>
      <c r="Q10" s="41">
        <f>'②常勤職員用（フルタイム）時間・日数タイプ'!H37</f>
        <v>0</v>
      </c>
      <c r="R10" s="123">
        <f>'②常勤職員用（フルタイム）時間・日数タイプ'!I37</f>
        <v>0</v>
      </c>
      <c r="S10" s="39">
        <f>'②常勤職員用（フルタイム）時間・日数タイプ'!J37</f>
        <v>0</v>
      </c>
    </row>
    <row r="11" spans="1:20" ht="15" customHeight="1" x14ac:dyDescent="0.2">
      <c r="A11" s="381" t="s">
        <v>2</v>
      </c>
      <c r="B11" s="132" t="s">
        <v>27</v>
      </c>
      <c r="C11" s="286">
        <f>R14</f>
        <v>0</v>
      </c>
      <c r="D11" s="284">
        <f>R15</f>
        <v>0</v>
      </c>
      <c r="E11" s="286">
        <f>R29</f>
        <v>0</v>
      </c>
      <c r="F11" s="284">
        <f>R30</f>
        <v>0</v>
      </c>
      <c r="L11" s="367" t="s">
        <v>28</v>
      </c>
      <c r="M11" s="170" t="s">
        <v>40</v>
      </c>
      <c r="N11" s="171">
        <f t="shared" si="1"/>
        <v>0</v>
      </c>
      <c r="O11" s="40">
        <f>'②常勤職員用（フルタイム）時間・日数タイプ'!F38</f>
        <v>0</v>
      </c>
      <c r="P11" s="41">
        <f>'②常勤職員用（フルタイム）時間・日数タイプ'!G38</f>
        <v>0</v>
      </c>
      <c r="Q11" s="41">
        <f>'②常勤職員用（フルタイム）時間・日数タイプ'!H38</f>
        <v>0</v>
      </c>
      <c r="R11" s="123">
        <f>'②常勤職員用（フルタイム）時間・日数タイプ'!I38</f>
        <v>0</v>
      </c>
      <c r="S11" s="39">
        <f>'②常勤職員用（フルタイム）時間・日数タイプ'!J38</f>
        <v>0</v>
      </c>
    </row>
    <row r="12" spans="1:20" ht="15" customHeight="1" x14ac:dyDescent="0.2">
      <c r="A12" s="382"/>
      <c r="B12" s="127" t="s">
        <v>28</v>
      </c>
      <c r="C12" s="287">
        <f>R16</f>
        <v>0</v>
      </c>
      <c r="D12" s="285">
        <f>R17</f>
        <v>0</v>
      </c>
      <c r="E12" s="287">
        <f>R31</f>
        <v>0</v>
      </c>
      <c r="F12" s="285">
        <f>R32</f>
        <v>0</v>
      </c>
      <c r="L12" s="368"/>
      <c r="M12" s="169" t="s">
        <v>37</v>
      </c>
      <c r="N12" s="171">
        <f t="shared" si="1"/>
        <v>0</v>
      </c>
      <c r="O12" s="40">
        <f>'②常勤職員用（フルタイム）時間・日数タイプ'!F39</f>
        <v>0</v>
      </c>
      <c r="P12" s="41">
        <f>'②常勤職員用（フルタイム）時間・日数タイプ'!G39</f>
        <v>0</v>
      </c>
      <c r="Q12" s="41">
        <f>'②常勤職員用（フルタイム）時間・日数タイプ'!H39</f>
        <v>0</v>
      </c>
      <c r="R12" s="123">
        <f>'②常勤職員用（フルタイム）時間・日数タイプ'!I39</f>
        <v>0</v>
      </c>
      <c r="S12" s="39">
        <f>'②常勤職員用（フルタイム）時間・日数タイプ'!J39</f>
        <v>0</v>
      </c>
    </row>
    <row r="13" spans="1:20" ht="15" customHeight="1" x14ac:dyDescent="0.2">
      <c r="A13" s="381" t="s">
        <v>52</v>
      </c>
      <c r="B13" s="132" t="s">
        <v>27</v>
      </c>
      <c r="C13" s="286">
        <f>S14</f>
        <v>0</v>
      </c>
      <c r="D13" s="284">
        <f>S15</f>
        <v>0</v>
      </c>
      <c r="E13" s="286">
        <f>S29</f>
        <v>0</v>
      </c>
      <c r="F13" s="284">
        <f>S30</f>
        <v>0</v>
      </c>
    </row>
    <row r="14" spans="1:20" ht="15" customHeight="1" x14ac:dyDescent="0.2">
      <c r="A14" s="382"/>
      <c r="B14" s="127" t="s">
        <v>28</v>
      </c>
      <c r="C14" s="287">
        <f>S16</f>
        <v>0</v>
      </c>
      <c r="D14" s="285">
        <f>S17</f>
        <v>0</v>
      </c>
      <c r="E14" s="287">
        <f>S31</f>
        <v>0</v>
      </c>
      <c r="F14" s="285">
        <f>S32</f>
        <v>0</v>
      </c>
      <c r="K14" s="173" t="s">
        <v>55</v>
      </c>
      <c r="L14" s="367" t="s">
        <v>27</v>
      </c>
      <c r="M14" s="168" t="s">
        <v>40</v>
      </c>
      <c r="N14" s="179">
        <f>SUM(O14:S14)</f>
        <v>0</v>
      </c>
      <c r="O14" s="180">
        <f>O4+O9</f>
        <v>0</v>
      </c>
      <c r="P14" s="181">
        <f t="shared" ref="P14:S14" si="2">P4+P9</f>
        <v>0</v>
      </c>
      <c r="Q14" s="181">
        <f t="shared" si="2"/>
        <v>0</v>
      </c>
      <c r="R14" s="182">
        <f t="shared" si="2"/>
        <v>0</v>
      </c>
      <c r="S14" s="183">
        <f t="shared" si="2"/>
        <v>0</v>
      </c>
      <c r="T14" s="176">
        <f>T4+T9</f>
        <v>0</v>
      </c>
    </row>
    <row r="15" spans="1:20" ht="15" customHeight="1" x14ac:dyDescent="0.2">
      <c r="A15" s="385" t="s">
        <v>151</v>
      </c>
      <c r="B15" s="386"/>
      <c r="C15" s="387">
        <f>T14</f>
        <v>0</v>
      </c>
      <c r="D15" s="388"/>
      <c r="E15" s="389">
        <f>T29</f>
        <v>0</v>
      </c>
      <c r="F15" s="389"/>
      <c r="L15" s="368"/>
      <c r="M15" s="169" t="s">
        <v>37</v>
      </c>
      <c r="N15" s="171">
        <f t="shared" ref="N15:N17" si="3">SUM(O15:S15)</f>
        <v>0</v>
      </c>
      <c r="O15" s="40">
        <f t="shared" ref="O15:S15" si="4">O5+O10</f>
        <v>0</v>
      </c>
      <c r="P15" s="41">
        <f t="shared" si="4"/>
        <v>0</v>
      </c>
      <c r="Q15" s="41">
        <f t="shared" si="4"/>
        <v>0</v>
      </c>
      <c r="R15" s="123">
        <f t="shared" si="4"/>
        <v>0</v>
      </c>
      <c r="S15" s="39">
        <f t="shared" si="4"/>
        <v>0</v>
      </c>
    </row>
    <row r="16" spans="1:20" ht="15" customHeight="1" x14ac:dyDescent="0.2">
      <c r="A16" s="383" t="s">
        <v>152</v>
      </c>
      <c r="B16" s="384"/>
      <c r="C16" s="128"/>
      <c r="D16" s="380">
        <f>C15+E15</f>
        <v>0</v>
      </c>
      <c r="E16" s="380"/>
      <c r="F16" s="129"/>
      <c r="G16" s="149" t="s">
        <v>19</v>
      </c>
      <c r="L16" s="367" t="s">
        <v>28</v>
      </c>
      <c r="M16" s="170" t="s">
        <v>40</v>
      </c>
      <c r="N16" s="171">
        <f t="shared" si="3"/>
        <v>0</v>
      </c>
      <c r="O16" s="40">
        <f t="shared" ref="O16:S16" si="5">O6+O11</f>
        <v>0</v>
      </c>
      <c r="P16" s="41">
        <f t="shared" si="5"/>
        <v>0</v>
      </c>
      <c r="Q16" s="41">
        <f t="shared" si="5"/>
        <v>0</v>
      </c>
      <c r="R16" s="123">
        <f t="shared" si="5"/>
        <v>0</v>
      </c>
      <c r="S16" s="39">
        <f t="shared" si="5"/>
        <v>0</v>
      </c>
    </row>
    <row r="17" spans="1:20" ht="15" customHeight="1" x14ac:dyDescent="0.2">
      <c r="A17" s="385" t="s">
        <v>35</v>
      </c>
      <c r="B17" s="386"/>
      <c r="C17" s="400">
        <f>SUM(D5:D14)</f>
        <v>0</v>
      </c>
      <c r="D17" s="401"/>
      <c r="E17" s="402">
        <f>SUM(F5:F14)</f>
        <v>0</v>
      </c>
      <c r="F17" s="402"/>
      <c r="G17" s="363">
        <f>SUM(C17:F17)</f>
        <v>0</v>
      </c>
      <c r="L17" s="368"/>
      <c r="M17" s="169" t="s">
        <v>37</v>
      </c>
      <c r="N17" s="171">
        <f t="shared" si="3"/>
        <v>0</v>
      </c>
      <c r="O17" s="40">
        <f t="shared" ref="O17:S17" si="6">O7+O12</f>
        <v>0</v>
      </c>
      <c r="P17" s="41">
        <f t="shared" si="6"/>
        <v>0</v>
      </c>
      <c r="Q17" s="41">
        <f t="shared" si="6"/>
        <v>0</v>
      </c>
      <c r="R17" s="123">
        <f t="shared" si="6"/>
        <v>0</v>
      </c>
      <c r="S17" s="39">
        <f t="shared" si="6"/>
        <v>0</v>
      </c>
    </row>
    <row r="19" spans="1:20" ht="15" customHeight="1" x14ac:dyDescent="0.2">
      <c r="K19" s="173" t="s">
        <v>56</v>
      </c>
      <c r="L19" s="367" t="s">
        <v>27</v>
      </c>
      <c r="M19" s="168" t="s">
        <v>40</v>
      </c>
      <c r="N19" s="179">
        <f>SUM(O19:S19)</f>
        <v>0</v>
      </c>
      <c r="O19" s="180">
        <f>'③非常勤職員用（パート・アルバイト）時間タイプ'!F36</f>
        <v>0</v>
      </c>
      <c r="P19" s="181">
        <f>'③非常勤職員用（パート・アルバイト）時間タイプ'!G36</f>
        <v>0</v>
      </c>
      <c r="Q19" s="181">
        <f>'③非常勤職員用（パート・アルバイト）時間タイプ'!H36</f>
        <v>0</v>
      </c>
      <c r="R19" s="182">
        <f>'③非常勤職員用（パート・アルバイト）時間タイプ'!I36</f>
        <v>0</v>
      </c>
      <c r="S19" s="183">
        <f>'③非常勤職員用（パート・アルバイト）時間タイプ'!J36</f>
        <v>0</v>
      </c>
      <c r="T19" s="176">
        <f>'③非常勤職員用（パート・アルバイト）時間タイプ'!K34</f>
        <v>0</v>
      </c>
    </row>
    <row r="20" spans="1:20" ht="15" customHeight="1" x14ac:dyDescent="0.2">
      <c r="A20" t="s">
        <v>48</v>
      </c>
      <c r="L20" s="368"/>
      <c r="M20" s="169" t="s">
        <v>37</v>
      </c>
      <c r="N20" s="171">
        <f t="shared" ref="N20:N22" si="7">SUM(O20:S20)</f>
        <v>0</v>
      </c>
      <c r="O20" s="40">
        <f>'③非常勤職員用（パート・アルバイト）時間タイプ'!F37</f>
        <v>0</v>
      </c>
      <c r="P20" s="41">
        <f>'③非常勤職員用（パート・アルバイト）時間タイプ'!G37</f>
        <v>0</v>
      </c>
      <c r="Q20" s="41">
        <f>'③非常勤職員用（パート・アルバイト）時間タイプ'!H37</f>
        <v>0</v>
      </c>
      <c r="R20" s="123">
        <f>'③非常勤職員用（パート・アルバイト）時間タイプ'!I37</f>
        <v>0</v>
      </c>
      <c r="S20" s="39">
        <f>'③非常勤職員用（パート・アルバイト）時間タイプ'!J37</f>
        <v>0</v>
      </c>
    </row>
    <row r="21" spans="1:20" ht="15" customHeight="1" x14ac:dyDescent="0.2">
      <c r="A21" s="135" t="s">
        <v>4</v>
      </c>
      <c r="B21" s="140" t="s">
        <v>6</v>
      </c>
      <c r="C21" s="138" t="s">
        <v>7</v>
      </c>
      <c r="D21" s="138" t="s">
        <v>8</v>
      </c>
      <c r="E21" s="138" t="s">
        <v>9</v>
      </c>
      <c r="F21" s="138" t="s">
        <v>10</v>
      </c>
      <c r="G21" s="138" t="s">
        <v>11</v>
      </c>
      <c r="H21" s="139" t="s">
        <v>12</v>
      </c>
      <c r="I21" s="141" t="s">
        <v>19</v>
      </c>
      <c r="L21" s="367" t="s">
        <v>28</v>
      </c>
      <c r="M21" s="170" t="s">
        <v>40</v>
      </c>
      <c r="N21" s="179">
        <f t="shared" si="7"/>
        <v>0</v>
      </c>
      <c r="O21" s="180">
        <f>'③非常勤職員用（パート・アルバイト）時間タイプ'!F38</f>
        <v>0</v>
      </c>
      <c r="P21" s="181">
        <f>'③非常勤職員用（パート・アルバイト）時間タイプ'!G38</f>
        <v>0</v>
      </c>
      <c r="Q21" s="181">
        <f>'③非常勤職員用（パート・アルバイト）時間タイプ'!H38</f>
        <v>0</v>
      </c>
      <c r="R21" s="182">
        <f>'③非常勤職員用（パート・アルバイト）時間タイプ'!I38</f>
        <v>0</v>
      </c>
      <c r="S21" s="183">
        <f>'③非常勤職員用（パート・アルバイト）時間タイプ'!J38</f>
        <v>0</v>
      </c>
    </row>
    <row r="22" spans="1:20" ht="15" customHeight="1" x14ac:dyDescent="0.2">
      <c r="A22" s="18" t="s">
        <v>33</v>
      </c>
      <c r="B22" s="142">
        <f>'①常勤職員用（常勤40時間又は32時間フルタイム）割合タイプ'!C43+'②常勤職員用（フルタイム）時間・日数タイプ'!C43+'③非常勤職員用（パート・アルバイト）時間タイプ'!C43+'④非常勤職員用（パート・アルバイト）割合タイプ'!C43</f>
        <v>0</v>
      </c>
      <c r="C22" s="143">
        <f>'①常勤職員用（常勤40時間又は32時間フルタイム）割合タイプ'!C44+'②常勤職員用（フルタイム）時間・日数タイプ'!C44+'③非常勤職員用（パート・アルバイト）時間タイプ'!C44+'④非常勤職員用（パート・アルバイト）割合タイプ'!C44</f>
        <v>0</v>
      </c>
      <c r="D22" s="143">
        <f>'①常勤職員用（常勤40時間又は32時間フルタイム）割合タイプ'!C45+'②常勤職員用（フルタイム）時間・日数タイプ'!C45+'③非常勤職員用（パート・アルバイト）時間タイプ'!C45+'④非常勤職員用（パート・アルバイト）割合タイプ'!C45</f>
        <v>0</v>
      </c>
      <c r="E22" s="143">
        <f>'①常勤職員用（常勤40時間又は32時間フルタイム）割合タイプ'!C46+'②常勤職員用（フルタイム）時間・日数タイプ'!C46+'③非常勤職員用（パート・アルバイト）時間タイプ'!C46+'④非常勤職員用（パート・アルバイト）割合タイプ'!C46</f>
        <v>0</v>
      </c>
      <c r="F22" s="143">
        <f>'①常勤職員用（常勤40時間又は32時間フルタイム）割合タイプ'!C47+'②常勤職員用（フルタイム）時間・日数タイプ'!C47+'③非常勤職員用（パート・アルバイト）時間タイプ'!C47+'④非常勤職員用（パート・アルバイト）割合タイプ'!C47</f>
        <v>0</v>
      </c>
      <c r="G22" s="143">
        <f>'①常勤職員用（常勤40時間又は32時間フルタイム）割合タイプ'!C48+'②常勤職員用（フルタイム）時間・日数タイプ'!C48+'③非常勤職員用（パート・アルバイト）時間タイプ'!C48+'④非常勤職員用（パート・アルバイト）割合タイプ'!C48</f>
        <v>0</v>
      </c>
      <c r="H22" s="144">
        <f>'①常勤職員用（常勤40時間又は32時間フルタイム）割合タイプ'!C49+'②常勤職員用（フルタイム）時間・日数タイプ'!C49+'③非常勤職員用（パート・アルバイト）時間タイプ'!C49+'④非常勤職員用（パート・アルバイト）割合タイプ'!C49</f>
        <v>0</v>
      </c>
      <c r="I22" s="145">
        <f>SUM(B22:H22)</f>
        <v>0</v>
      </c>
      <c r="L22" s="368"/>
      <c r="M22" s="169" t="s">
        <v>37</v>
      </c>
      <c r="N22" s="171">
        <f t="shared" si="7"/>
        <v>0</v>
      </c>
      <c r="O22" s="40">
        <f>'③非常勤職員用（パート・アルバイト）時間タイプ'!F39</f>
        <v>0</v>
      </c>
      <c r="P22" s="41">
        <f>'③非常勤職員用（パート・アルバイト）時間タイプ'!G39</f>
        <v>0</v>
      </c>
      <c r="Q22" s="41">
        <f>'③非常勤職員用（パート・アルバイト）時間タイプ'!H39</f>
        <v>0</v>
      </c>
      <c r="R22" s="123">
        <f>'③非常勤職員用（パート・アルバイト）時間タイプ'!I39</f>
        <v>0</v>
      </c>
      <c r="S22" s="39">
        <f>'③非常勤職員用（パート・アルバイト）時間タイプ'!J39</f>
        <v>0</v>
      </c>
    </row>
    <row r="24" spans="1:20" ht="13.2" x14ac:dyDescent="0.2">
      <c r="A24" t="s">
        <v>49</v>
      </c>
      <c r="K24" s="173" t="s">
        <v>57</v>
      </c>
      <c r="L24" s="367" t="s">
        <v>27</v>
      </c>
      <c r="M24" s="168" t="s">
        <v>40</v>
      </c>
      <c r="N24" s="179">
        <f>SUM(O24:S24)</f>
        <v>0</v>
      </c>
      <c r="O24" s="180">
        <f>'④非常勤職員用（パート・アルバイト）割合タイプ'!F36</f>
        <v>0</v>
      </c>
      <c r="P24" s="181">
        <f>'④非常勤職員用（パート・アルバイト）割合タイプ'!G36</f>
        <v>0</v>
      </c>
      <c r="Q24" s="181">
        <f>'④非常勤職員用（パート・アルバイト）割合タイプ'!H36</f>
        <v>0</v>
      </c>
      <c r="R24" s="182">
        <f>'④非常勤職員用（パート・アルバイト）割合タイプ'!I36</f>
        <v>0</v>
      </c>
      <c r="S24" s="183">
        <f>'④非常勤職員用（パート・アルバイト）割合タイプ'!J36</f>
        <v>0</v>
      </c>
      <c r="T24" s="176">
        <f>'④非常勤職員用（パート・アルバイト）割合タイプ'!K34</f>
        <v>0</v>
      </c>
    </row>
    <row r="25" spans="1:20" ht="15" customHeight="1" x14ac:dyDescent="0.2">
      <c r="A25" s="135" t="s">
        <v>13</v>
      </c>
      <c r="B25" s="364" t="s">
        <v>14</v>
      </c>
      <c r="C25" s="365" t="s">
        <v>15</v>
      </c>
      <c r="D25" s="366" t="s">
        <v>16</v>
      </c>
      <c r="E25" s="141" t="s">
        <v>19</v>
      </c>
      <c r="L25" s="368"/>
      <c r="M25" s="169" t="s">
        <v>37</v>
      </c>
      <c r="N25" s="171">
        <f t="shared" ref="N25:N27" si="8">SUM(O25:S25)</f>
        <v>0</v>
      </c>
      <c r="O25" s="40">
        <f>'④非常勤職員用（パート・アルバイト）割合タイプ'!F37</f>
        <v>0</v>
      </c>
      <c r="P25" s="41">
        <f>'④非常勤職員用（パート・アルバイト）割合タイプ'!G37</f>
        <v>0</v>
      </c>
      <c r="Q25" s="41">
        <f>'④非常勤職員用（パート・アルバイト）割合タイプ'!H37</f>
        <v>0</v>
      </c>
      <c r="R25" s="123">
        <f>'④非常勤職員用（パート・アルバイト）割合タイプ'!I37</f>
        <v>0</v>
      </c>
      <c r="S25" s="39">
        <f>'④非常勤職員用（パート・アルバイト）割合タイプ'!J37</f>
        <v>0</v>
      </c>
    </row>
    <row r="26" spans="1:20" ht="15" customHeight="1" x14ac:dyDescent="0.2">
      <c r="A26" s="18" t="s">
        <v>33</v>
      </c>
      <c r="B26" s="146">
        <f>'①常勤職員用（常勤40時間又は32時間フルタイム）割合タイプ'!D43+'②常勤職員用（フルタイム）時間・日数タイプ'!D43+'③非常勤職員用（パート・アルバイト）時間タイプ'!D43+'④非常勤職員用（パート・アルバイト）割合タイプ'!D43</f>
        <v>0</v>
      </c>
      <c r="C26" s="147">
        <f>'①常勤職員用（常勤40時間又は32時間フルタイム）割合タイプ'!D44+'②常勤職員用（フルタイム）時間・日数タイプ'!D44+'③非常勤職員用（パート・アルバイト）時間タイプ'!D44+'④非常勤職員用（パート・アルバイト）割合タイプ'!D44</f>
        <v>0</v>
      </c>
      <c r="D26" s="148">
        <f>'①常勤職員用（常勤40時間又は32時間フルタイム）割合タイプ'!D45+'②常勤職員用（フルタイム）時間・日数タイプ'!D45+'③非常勤職員用（パート・アルバイト）時間タイプ'!D45+'④非常勤職員用（パート・アルバイト）割合タイプ'!D45</f>
        <v>0</v>
      </c>
      <c r="E26" s="145">
        <f>SUM(B26:D26)</f>
        <v>0</v>
      </c>
      <c r="L26" s="367" t="s">
        <v>28</v>
      </c>
      <c r="M26" s="170" t="s">
        <v>40</v>
      </c>
      <c r="N26" s="179">
        <f t="shared" si="8"/>
        <v>0</v>
      </c>
      <c r="O26" s="180">
        <f>'④非常勤職員用（パート・アルバイト）割合タイプ'!F38</f>
        <v>0</v>
      </c>
      <c r="P26" s="181">
        <f>'④非常勤職員用（パート・アルバイト）割合タイプ'!G38</f>
        <v>0</v>
      </c>
      <c r="Q26" s="181">
        <f>'④非常勤職員用（パート・アルバイト）割合タイプ'!H38</f>
        <v>0</v>
      </c>
      <c r="R26" s="182">
        <f>'④非常勤職員用（パート・アルバイト）割合タイプ'!I38</f>
        <v>0</v>
      </c>
      <c r="S26" s="183">
        <f>'④非常勤職員用（パート・アルバイト）割合タイプ'!J38</f>
        <v>0</v>
      </c>
    </row>
    <row r="27" spans="1:20" ht="15" customHeight="1" x14ac:dyDescent="0.2">
      <c r="L27" s="368"/>
      <c r="M27" s="169" t="s">
        <v>37</v>
      </c>
      <c r="N27" s="171">
        <f t="shared" si="8"/>
        <v>0</v>
      </c>
      <c r="O27" s="40">
        <f>'④非常勤職員用（パート・アルバイト）割合タイプ'!F39</f>
        <v>0</v>
      </c>
      <c r="P27" s="41">
        <f>'④非常勤職員用（パート・アルバイト）割合タイプ'!G39</f>
        <v>0</v>
      </c>
      <c r="Q27" s="41">
        <f>'④非常勤職員用（パート・アルバイト）割合タイプ'!H39</f>
        <v>0</v>
      </c>
      <c r="R27" s="123">
        <f>'④非常勤職員用（パート・アルバイト）割合タイプ'!I39</f>
        <v>0</v>
      </c>
      <c r="S27" s="39">
        <f>'④非常勤職員用（パート・アルバイト）割合タイプ'!J39</f>
        <v>0</v>
      </c>
    </row>
    <row r="28" spans="1:20" ht="15" customHeight="1" x14ac:dyDescent="0.2">
      <c r="J28" s="174"/>
    </row>
    <row r="29" spans="1:20" ht="15" customHeight="1" x14ac:dyDescent="0.2">
      <c r="J29" s="133"/>
      <c r="K29" s="173" t="s">
        <v>58</v>
      </c>
      <c r="L29" s="367" t="s">
        <v>27</v>
      </c>
      <c r="M29" s="168" t="s">
        <v>40</v>
      </c>
      <c r="N29" s="179">
        <f>SUM(O29:S29)</f>
        <v>0</v>
      </c>
      <c r="O29" s="180">
        <f>O19+O24</f>
        <v>0</v>
      </c>
      <c r="P29" s="181">
        <f t="shared" ref="P29:S29" si="9">P19+P24</f>
        <v>0</v>
      </c>
      <c r="Q29" s="181">
        <f t="shared" si="9"/>
        <v>0</v>
      </c>
      <c r="R29" s="182">
        <f t="shared" si="9"/>
        <v>0</v>
      </c>
      <c r="S29" s="183">
        <f t="shared" si="9"/>
        <v>0</v>
      </c>
      <c r="T29" s="176">
        <f>T19+T24</f>
        <v>0</v>
      </c>
    </row>
    <row r="30" spans="1:20" ht="15" customHeight="1" x14ac:dyDescent="0.2">
      <c r="L30" s="368"/>
      <c r="M30" s="169" t="s">
        <v>37</v>
      </c>
      <c r="N30" s="171">
        <f t="shared" ref="N30:N32" si="10">SUM(O30:S30)</f>
        <v>0</v>
      </c>
      <c r="O30" s="40">
        <f t="shared" ref="O30:S30" si="11">O20+O25</f>
        <v>0</v>
      </c>
      <c r="P30" s="41">
        <f t="shared" si="11"/>
        <v>0</v>
      </c>
      <c r="Q30" s="41">
        <f t="shared" si="11"/>
        <v>0</v>
      </c>
      <c r="R30" s="123">
        <f t="shared" si="11"/>
        <v>0</v>
      </c>
      <c r="S30" s="39">
        <f t="shared" si="11"/>
        <v>0</v>
      </c>
    </row>
    <row r="31" spans="1:20" ht="15" customHeight="1" x14ac:dyDescent="0.2">
      <c r="L31" s="367" t="s">
        <v>28</v>
      </c>
      <c r="M31" s="170" t="s">
        <v>40</v>
      </c>
      <c r="N31" s="179">
        <f t="shared" si="10"/>
        <v>0</v>
      </c>
      <c r="O31" s="180">
        <f t="shared" ref="O31:S31" si="12">O21+O26</f>
        <v>0</v>
      </c>
      <c r="P31" s="181">
        <f t="shared" si="12"/>
        <v>0</v>
      </c>
      <c r="Q31" s="181">
        <f t="shared" si="12"/>
        <v>0</v>
      </c>
      <c r="R31" s="182">
        <f t="shared" si="12"/>
        <v>0</v>
      </c>
      <c r="S31" s="183">
        <f t="shared" si="12"/>
        <v>0</v>
      </c>
    </row>
    <row r="32" spans="1:20" ht="15" customHeight="1" x14ac:dyDescent="0.2">
      <c r="L32" s="368"/>
      <c r="M32" s="169" t="s">
        <v>37</v>
      </c>
      <c r="N32" s="171">
        <f t="shared" si="10"/>
        <v>0</v>
      </c>
      <c r="O32" s="40">
        <f t="shared" ref="O32:S32" si="13">O22+O27</f>
        <v>0</v>
      </c>
      <c r="P32" s="41">
        <f t="shared" si="13"/>
        <v>0</v>
      </c>
      <c r="Q32" s="41">
        <f t="shared" si="13"/>
        <v>0</v>
      </c>
      <c r="R32" s="123">
        <f t="shared" si="13"/>
        <v>0</v>
      </c>
      <c r="S32" s="39">
        <f t="shared" si="13"/>
        <v>0</v>
      </c>
    </row>
    <row r="33" ht="13.2" x14ac:dyDescent="0.2"/>
    <row r="34" ht="13.2" x14ac:dyDescent="0.2"/>
  </sheetData>
  <sheetProtection algorithmName="SHA-512" hashValue="MqCv6hE4ZjMGXPbK8xrZM7OglsoIF73W0SskGvfgkCsgdrWhvF61sJoeKybsTOyjMbdFPs9HMDFnbMGqQue11A==" saltValue="X9bmmcXnJTqc39k5VU7jxg==" spinCount="100000" sheet="1" objects="1" scenarios="1"/>
  <mergeCells count="28">
    <mergeCell ref="L29:L30"/>
    <mergeCell ref="L31:L32"/>
    <mergeCell ref="L16:L17"/>
    <mergeCell ref="L19:L20"/>
    <mergeCell ref="L21:L22"/>
    <mergeCell ref="L24:L25"/>
    <mergeCell ref="L26:L27"/>
    <mergeCell ref="L4:L5"/>
    <mergeCell ref="L6:L7"/>
    <mergeCell ref="C15:D15"/>
    <mergeCell ref="E15:F15"/>
    <mergeCell ref="C3:D3"/>
    <mergeCell ref="E3:F3"/>
    <mergeCell ref="L9:L10"/>
    <mergeCell ref="L11:L12"/>
    <mergeCell ref="L14:L15"/>
    <mergeCell ref="A3:B3"/>
    <mergeCell ref="A15:B15"/>
    <mergeCell ref="A17:B17"/>
    <mergeCell ref="A5:A6"/>
    <mergeCell ref="A7:A8"/>
    <mergeCell ref="A9:A10"/>
    <mergeCell ref="A11:A12"/>
    <mergeCell ref="D16:E16"/>
    <mergeCell ref="E17:F17"/>
    <mergeCell ref="C17:D17"/>
    <mergeCell ref="A13:A14"/>
    <mergeCell ref="A16:B1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使い方</vt:lpstr>
      <vt:lpstr>①常勤職員用（常勤40時間又は32時間フルタイム）割合タイプ</vt:lpstr>
      <vt:lpstr>②常勤職員用（フルタイム）時間・日数タイプ</vt:lpstr>
      <vt:lpstr>③非常勤職員用（パート・アルバイト）時間タイプ</vt:lpstr>
      <vt:lpstr>④非常勤職員用（パート・アルバイト）割合タイプ</vt:lpstr>
      <vt:lpstr>集計結果（調査票様式）</vt:lpstr>
      <vt:lpstr>使い方!Print_Titles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</dc:creator>
  <cp:lastModifiedBy>井上 崇</cp:lastModifiedBy>
  <cp:lastPrinted>2020-11-21T04:24:37Z</cp:lastPrinted>
  <dcterms:created xsi:type="dcterms:W3CDTF">2020-09-29T00:09:46Z</dcterms:created>
  <dcterms:modified xsi:type="dcterms:W3CDTF">2021-11-22T03:26:32Z</dcterms:modified>
</cp:coreProperties>
</file>